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<sst xmlns="http://schemas.openxmlformats.org/spreadsheetml/2006/main" count="195" uniqueCount="176">
  <si>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</si>
  <si>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</si>
  <si>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</si>
  <si>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</si>
  <si>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</si>
  <si>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</si>
  <si>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</si>
  <si>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</si>
  <si>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</si>
  <si>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</si>
  <si>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</si>
  <si>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</si>
  <si>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</si>
  <si>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</si>
  <si>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</si>
  <si>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</si>
  <si>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</si>
  <si>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</si>
  <si>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</si>
  <si>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</si>
  <si>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</si>
  <si>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</si>
  <si>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</si>
  <si>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</si>
  <si>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</si>
  <si>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</si>
  <si>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</si>
  <si>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</si>
  <si>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</si>
  <si>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</si>
  <si>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</si>
  <si>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</si>
  <si>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</si>
  <si>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</si>
  <si>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</si>
  <si>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</si>
  <si>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</si>
  <si>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</si>
  <si>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</si>
  <si>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</si>
  <si>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</si>
  <si>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</si>
  <si>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</si>
  <si>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</si>
  <si>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</si>
  <si>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</si>
  <si>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</si>
  <si>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</si>
  <si>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</si>
  <si>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</si>
  <si>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</si>
  <si>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</si>
  <si>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</si>
  <si>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</si>
  <si>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</si>
  <si>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</si>
  <si>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</si>
  <si>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</si>
  <si>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</si>
  <si>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</si>
  <si>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</si>
  <si>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</si>
  <si>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</si>
  <si>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</si>
  <si>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</si>
  <si>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</si>
  <si>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</si>
  <si>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</si>
  <si>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</si>
  <si>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</si>
  <si>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</si>
  <si>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</si>
  <si>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</si>
  <si>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</si>
  <si>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</si>
  <si>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</si>
  <si>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</si>
  <si>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</si>
  <si>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</si>
  <si>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</si>
  <si>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</si>
  <si>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</si>
  <si>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</si>
  <si>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</si>
  <si>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</si>
  <si>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</si>
  <si>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</si>
  <si>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</si>
  <si>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</si>
  <si>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</si>
  <si>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</si>
  <si>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</si>
  <si>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</si>
  <si>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</si>
  <si>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</si>
  <si>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</si>
  <si>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</si>
  <si>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</si>
  <si>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</si>
  <si>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</si>
  <si>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</si>
  <si>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</si>
  <si>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</si>
  <si>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</si>
  <si>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</si>
  <si>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</si>
  <si>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</si>
  <si>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</si>
  <si>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</si>
  <si>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</si>
  <si>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</si>
  <si>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</si>
  <si>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</si>
  <si>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Сумма, тыс.руб.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</si>
  <si>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</si>
  <si>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</si>
  <si>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Единый сельскохозяйственный налог </t>
  </si>
  <si>
    <t>000 1 05 03000 01 0000 110</t>
  </si>
  <si>
    <t>Поступления доходов в городской бюджет в 2009 году</t>
  </si>
  <si>
    <t>000 1 14 06012 04 0000 430</t>
  </si>
  <si>
    <t>000 1 14 06024 04 0000 430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</si>
  <si>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</si>
  <si>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</si>
  <si>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</si>
  <si>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</si>
  <si>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</si>
  <si>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</si>
  <si>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</si>
  <si>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000 1 17 08000 01 0000 180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</si>
  <si>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</si>
  <si>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</si>
  <si>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000 2 02 02068 04 0000 151</t>
  </si>
  <si>
    <t>Субсидии  бюджетам городских округов на бюджетные инвестиции для модернизации объектов коммунальной инфраструктуры</t>
  </si>
  <si>
    <t>000 2 02 02078 04 0000 151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</si>
  <si>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</si>
  <si>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</si>
  <si>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</si>
  <si>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</si>
  <si>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</si>
  <si>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 – 2010 годы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</si>
  <si>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 – 2012 годы"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</si>
  <si>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</si>
  <si>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</si>
  <si>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</si>
  <si>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</si>
  <si>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</si>
  <si>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</si>
  <si>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</si>
  <si>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</si>
  <si>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</si>
  <si>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на организацию и осуществление деятельности по обеспечению полноценным питанием беременных женщин, кормящих матерей, а также 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</si>
  <si>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</si>
  <si>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</si>
  <si>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в том числе: на реализацию основных общеобразовательных программ в общеобразовательных учреждениях 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</si>
  <si>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</si>
  <si>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</si>
  <si>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</si>
  <si>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</si>
  <si>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 xml:space="preserve">  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</si>
  <si>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  к решению Архангельского</t>
  </si>
  <si>
    <t>Задолженность и перерасчеты по отмененным налогам, сборам и иным обязательным платежам</t>
  </si>
  <si>
    <t>Субсидии  бюджетам городских округов на комплектование книжных фондов библиотек муниципальных образований</t>
  </si>
  <si>
    <t xml:space="preserve">                                                                                                                            от 17.12.2008 № 805 </t>
  </si>
  <si>
    <t>в том числе: на 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</si>
  <si>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</si>
  <si>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".</t>
  </si>
  <si>
    <t xml:space="preserve">                                                                                                                    "ПРИЛОЖЕНИЕ № 4    </t>
  </si>
  <si>
    <t>на бесплатное обеспечение питанием (молоком или кисломолочными напитками) обучающихся начальных (1 - 4) классов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</si>
  <si>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</si>
  <si>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</si>
  <si>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000 2 02 03055 04 0000 151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</si>
  <si>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</si>
  <si>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000 2 02 03049 04 0000 151</t>
  </si>
  <si>
    <t xml:space="preserve"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 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</si>
  <si>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</si>
  <si>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          12. Приложение № 4 "Поступления доходов в городской бюджет в 2009 году"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</si>
</sst>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wrapText="1"/>
    </xf>
    <xf numFmtId="3" fontId="1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wrapText="1"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1" fillId="0" borderId="21" xfId="0" applyFont="1" applyBorder="1" applyAlignment="1">
      <alignment horizontal="left" vertical="top" wrapText="1" indent="2"/>
    </xf>
    <xf numFmtId="3" fontId="1" fillId="0" borderId="22" xfId="0" applyNumberFormat="1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2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2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62.75390625" style="0" customWidth="1"/>
    <col min="2" max="2" width="28.125" style="0" customWidth="1"/>
    <col min="3" max="3" width="11.25390625" style="0" customWidth="1"/>
    <col min="4" max="4" width="1.75390625" style="0" customWidth="1"/>
  </cols>
  <sheetData>
    <row r="1" spans="1:3" ht="36" customHeight="1">
      <c r="A1" s="72" t="s">
        <v>175</v>
      </c>
      <c r="B1" s="72"/>
      <c r="C1" s="72"/>
    </row>
    <row r="3" spans="1:3" ht="17.25" customHeight="1">
      <c r="A3" s="76" t="s">
        <v>166</v>
      </c>
      <c r="B3" s="76"/>
      <c r="C3" s="76"/>
    </row>
    <row r="4" spans="1:3" ht="12" customHeight="1">
      <c r="A4" s="69"/>
      <c r="B4" s="69"/>
      <c r="C4" s="69"/>
    </row>
    <row r="5" spans="1:3" ht="18" customHeight="1">
      <c r="A5" s="77" t="s">
        <v>159</v>
      </c>
      <c r="B5" s="77"/>
      <c r="C5" s="77"/>
    </row>
    <row r="6" spans="1:3" ht="17.25" customHeight="1">
      <c r="A6" s="77" t="s">
        <v>158</v>
      </c>
      <c r="B6" s="77"/>
      <c r="C6" s="77"/>
    </row>
    <row r="7" spans="1:3" ht="17.25" customHeight="1">
      <c r="A7" s="77" t="s">
        <v>162</v>
      </c>
      <c r="B7" s="77"/>
      <c r="C7" s="77"/>
    </row>
    <row r="8" spans="1:3" ht="12" customHeight="1">
      <c r="A8" s="5"/>
      <c r="B8" s="5"/>
      <c r="C8" s="5"/>
    </row>
    <row r="9" spans="1:3" ht="16.5">
      <c r="A9" s="74" t="s">
        <v>118</v>
      </c>
      <c r="B9" s="75"/>
      <c r="C9" s="75"/>
    </row>
    <row r="10" spans="1:3" ht="12.75" customHeight="1">
      <c r="A10" s="2"/>
      <c r="B10" s="1"/>
      <c r="C10" s="1"/>
    </row>
    <row r="11" spans="1:3" ht="30" customHeight="1">
      <c r="A11" s="32" t="s">
        <v>108</v>
      </c>
      <c r="B11" s="33" t="s">
        <v>0</v>
      </c>
      <c r="C11" s="34" t="s">
        <v>113</v>
      </c>
    </row>
    <row r="12" spans="1:3" ht="12.75" customHeight="1">
      <c r="A12" s="7">
        <v>1</v>
      </c>
      <c r="B12" s="8">
        <v>2</v>
      </c>
      <c r="C12" s="6">
        <v>3</v>
      </c>
    </row>
    <row r="13" spans="1:3" ht="15.75" customHeight="1">
      <c r="A13" s="36" t="s">
        <v>154</v>
      </c>
      <c r="B13" s="37" t="s">
        <v>3</v>
      </c>
      <c r="C13" s="38">
        <f>SUM(C14,C17,C22,C28,C33,C38,C51,C54,C57,C63,C74)</f>
        <v>4437900</v>
      </c>
    </row>
    <row r="14" spans="1:3" ht="15.75" customHeight="1">
      <c r="A14" s="41" t="s">
        <v>100</v>
      </c>
      <c r="B14" s="39" t="s">
        <v>4</v>
      </c>
      <c r="C14" s="40">
        <f>SUM(C15)</f>
        <v>2455100</v>
      </c>
    </row>
    <row r="15" spans="1:3" ht="16.5" customHeight="1">
      <c r="A15" s="31" t="s">
        <v>1</v>
      </c>
      <c r="B15" s="42" t="s">
        <v>5</v>
      </c>
      <c r="C15" s="43">
        <f>3400000-944900</f>
        <v>2455100</v>
      </c>
    </row>
    <row r="16" spans="1:3" ht="12" customHeight="1">
      <c r="A16" s="31"/>
      <c r="B16" s="42"/>
      <c r="C16" s="43"/>
    </row>
    <row r="17" spans="1:3" ht="16.5" customHeight="1">
      <c r="A17" s="41" t="s">
        <v>101</v>
      </c>
      <c r="B17" s="39" t="s">
        <v>6</v>
      </c>
      <c r="C17" s="44">
        <f>SUM(C18:C20)</f>
        <v>552130</v>
      </c>
    </row>
    <row r="18" spans="1:3" ht="31.5" customHeight="1">
      <c r="A18" s="31" t="s">
        <v>90</v>
      </c>
      <c r="B18" s="42" t="s">
        <v>33</v>
      </c>
      <c r="C18" s="35">
        <f>397400-61800</f>
        <v>335600</v>
      </c>
    </row>
    <row r="19" spans="1:3" ht="32.25" customHeight="1">
      <c r="A19" s="31" t="s">
        <v>2</v>
      </c>
      <c r="B19" s="42" t="s">
        <v>23</v>
      </c>
      <c r="C19" s="35">
        <v>216500</v>
      </c>
    </row>
    <row r="20" spans="1:3" ht="15.75" customHeight="1">
      <c r="A20" s="31" t="s">
        <v>116</v>
      </c>
      <c r="B20" s="42" t="s">
        <v>117</v>
      </c>
      <c r="C20" s="35">
        <v>30</v>
      </c>
    </row>
    <row r="21" spans="1:3" ht="12" customHeight="1">
      <c r="A21" s="31"/>
      <c r="B21" s="42"/>
      <c r="C21" s="35"/>
    </row>
    <row r="22" spans="1:3" ht="15.75" customHeight="1">
      <c r="A22" s="41" t="s">
        <v>102</v>
      </c>
      <c r="B22" s="39" t="s">
        <v>7</v>
      </c>
      <c r="C22" s="40">
        <f>SUM(C23:C26)</f>
        <v>537870</v>
      </c>
    </row>
    <row r="23" spans="1:3" ht="47.25">
      <c r="A23" s="31" t="s">
        <v>34</v>
      </c>
      <c r="B23" s="42" t="s">
        <v>31</v>
      </c>
      <c r="C23" s="35">
        <v>32470</v>
      </c>
    </row>
    <row r="24" spans="1:3" ht="16.5" customHeight="1">
      <c r="A24" s="31" t="s">
        <v>20</v>
      </c>
      <c r="B24" s="42" t="s">
        <v>21</v>
      </c>
      <c r="C24" s="43">
        <v>335000</v>
      </c>
    </row>
    <row r="25" spans="1:3" ht="15.75">
      <c r="A25" s="31" t="s">
        <v>32</v>
      </c>
      <c r="B25" s="42" t="s">
        <v>29</v>
      </c>
      <c r="C25" s="43">
        <v>400</v>
      </c>
    </row>
    <row r="26" spans="1:3" ht="15.75">
      <c r="A26" s="31" t="s">
        <v>8</v>
      </c>
      <c r="B26" s="42" t="s">
        <v>24</v>
      </c>
      <c r="C26" s="43">
        <v>170000</v>
      </c>
    </row>
    <row r="27" spans="1:3" ht="12" customHeight="1">
      <c r="A27" s="45"/>
      <c r="B27" s="42"/>
      <c r="C27" s="35"/>
    </row>
    <row r="28" spans="1:3" ht="17.25" customHeight="1">
      <c r="A28" s="41" t="s">
        <v>103</v>
      </c>
      <c r="B28" s="39" t="s">
        <v>18</v>
      </c>
      <c r="C28" s="40">
        <f>SUM(C29:C31)</f>
        <v>47900</v>
      </c>
    </row>
    <row r="29" spans="1:3" ht="48.75" customHeight="1">
      <c r="A29" s="31" t="s">
        <v>155</v>
      </c>
      <c r="B29" s="42" t="s">
        <v>35</v>
      </c>
      <c r="C29" s="35">
        <v>27300</v>
      </c>
    </row>
    <row r="30" spans="1:3" ht="95.25" customHeight="1">
      <c r="A30" s="31" t="s">
        <v>36</v>
      </c>
      <c r="B30" s="42" t="s">
        <v>37</v>
      </c>
      <c r="C30" s="35">
        <v>20520</v>
      </c>
    </row>
    <row r="31" spans="1:3" ht="32.25" customHeight="1">
      <c r="A31" s="31" t="s">
        <v>58</v>
      </c>
      <c r="B31" s="42" t="s">
        <v>38</v>
      </c>
      <c r="C31" s="35">
        <v>80</v>
      </c>
    </row>
    <row r="32" spans="1:3" ht="12" customHeight="1">
      <c r="A32" s="45"/>
      <c r="B32" s="42"/>
      <c r="C32" s="43"/>
    </row>
    <row r="33" spans="1:3" ht="31.5" customHeight="1">
      <c r="A33" s="41" t="s">
        <v>160</v>
      </c>
      <c r="B33" s="39" t="s">
        <v>39</v>
      </c>
      <c r="C33" s="44">
        <f>SUM(C34:C36)</f>
        <v>1000</v>
      </c>
    </row>
    <row r="34" spans="1:3" ht="32.25" customHeight="1">
      <c r="A34" s="31" t="s">
        <v>59</v>
      </c>
      <c r="B34" s="46" t="s">
        <v>64</v>
      </c>
      <c r="C34" s="35">
        <v>300</v>
      </c>
    </row>
    <row r="35" spans="1:3" ht="31.5" customHeight="1">
      <c r="A35" s="31" t="s">
        <v>60</v>
      </c>
      <c r="B35" s="46" t="s">
        <v>63</v>
      </c>
      <c r="C35" s="35">
        <v>300</v>
      </c>
    </row>
    <row r="36" spans="1:3" ht="32.25" customHeight="1">
      <c r="A36" s="18" t="s">
        <v>61</v>
      </c>
      <c r="B36" s="10" t="s">
        <v>62</v>
      </c>
      <c r="C36" s="35">
        <v>400</v>
      </c>
    </row>
    <row r="37" spans="1:3" ht="12" customHeight="1">
      <c r="A37" s="45"/>
      <c r="B37" s="42"/>
      <c r="C37" s="43"/>
    </row>
    <row r="38" spans="1:3" ht="33" customHeight="1">
      <c r="A38" s="41" t="s">
        <v>104</v>
      </c>
      <c r="B38" s="39" t="s">
        <v>9</v>
      </c>
      <c r="C38" s="44">
        <f>SUM(C39,C41,C45,C47)</f>
        <v>506650</v>
      </c>
    </row>
    <row r="39" spans="1:3" s="11" customFormat="1" ht="79.5" customHeight="1">
      <c r="A39" s="31" t="s">
        <v>91</v>
      </c>
      <c r="B39" s="42" t="s">
        <v>78</v>
      </c>
      <c r="C39" s="35">
        <f>SUM(C40)</f>
        <v>2500</v>
      </c>
    </row>
    <row r="40" spans="1:3" s="11" customFormat="1" ht="48.75" customHeight="1">
      <c r="A40" s="31" t="s">
        <v>79</v>
      </c>
      <c r="B40" s="42" t="s">
        <v>80</v>
      </c>
      <c r="C40" s="35">
        <v>2500</v>
      </c>
    </row>
    <row r="41" spans="1:3" ht="79.5" customHeight="1">
      <c r="A41" s="31" t="s">
        <v>65</v>
      </c>
      <c r="B41" s="42" t="s">
        <v>10</v>
      </c>
      <c r="C41" s="35">
        <f>SUM(C42,C43,C44)</f>
        <v>442500</v>
      </c>
    </row>
    <row r="42" spans="1:3" ht="79.5" customHeight="1">
      <c r="A42" s="31" t="s">
        <v>66</v>
      </c>
      <c r="B42" s="42" t="s">
        <v>67</v>
      </c>
      <c r="C42" s="35">
        <v>204000</v>
      </c>
    </row>
    <row r="43" spans="1:3" ht="64.5" customHeight="1">
      <c r="A43" s="31" t="s">
        <v>156</v>
      </c>
      <c r="B43" s="42" t="s">
        <v>68</v>
      </c>
      <c r="C43" s="35">
        <f>40000-12000</f>
        <v>28000</v>
      </c>
    </row>
    <row r="44" spans="1:3" ht="64.5" customHeight="1">
      <c r="A44" s="31" t="s">
        <v>69</v>
      </c>
      <c r="B44" s="42" t="s">
        <v>25</v>
      </c>
      <c r="C44" s="35">
        <f>230000-19500</f>
        <v>210500</v>
      </c>
    </row>
    <row r="45" spans="1:3" ht="33" customHeight="1">
      <c r="A45" s="31" t="s">
        <v>11</v>
      </c>
      <c r="B45" s="42" t="s">
        <v>12</v>
      </c>
      <c r="C45" s="35">
        <f>SUM(C46)</f>
        <v>5000</v>
      </c>
    </row>
    <row r="46" spans="1:3" ht="48.75" customHeight="1">
      <c r="A46" s="31" t="s">
        <v>26</v>
      </c>
      <c r="B46" s="42" t="s">
        <v>27</v>
      </c>
      <c r="C46" s="35">
        <v>5000</v>
      </c>
    </row>
    <row r="47" spans="1:3" ht="80.25" customHeight="1">
      <c r="A47" s="31" t="s">
        <v>70</v>
      </c>
      <c r="B47" s="42" t="s">
        <v>71</v>
      </c>
      <c r="C47" s="35">
        <f>SUM(C48,C49)</f>
        <v>56650</v>
      </c>
    </row>
    <row r="48" spans="1:3" ht="48" customHeight="1">
      <c r="A48" s="31" t="s">
        <v>28</v>
      </c>
      <c r="B48" s="42" t="s">
        <v>72</v>
      </c>
      <c r="C48" s="35">
        <v>850</v>
      </c>
    </row>
    <row r="49" spans="1:3" ht="64.5" customHeight="1">
      <c r="A49" s="31" t="s">
        <v>109</v>
      </c>
      <c r="B49" s="42" t="s">
        <v>73</v>
      </c>
      <c r="C49" s="35">
        <v>55800</v>
      </c>
    </row>
    <row r="50" spans="1:3" ht="12" customHeight="1">
      <c r="A50" s="31"/>
      <c r="B50" s="42"/>
      <c r="C50" s="35"/>
    </row>
    <row r="51" spans="1:3" s="3" customFormat="1" ht="16.5" customHeight="1">
      <c r="A51" s="41" t="s">
        <v>110</v>
      </c>
      <c r="B51" s="39" t="s">
        <v>14</v>
      </c>
      <c r="C51" s="44">
        <f>SUM(C52:C52)</f>
        <v>28200</v>
      </c>
    </row>
    <row r="52" spans="1:3" ht="16.5" customHeight="1">
      <c r="A52" s="31" t="s">
        <v>13</v>
      </c>
      <c r="B52" s="42" t="s">
        <v>19</v>
      </c>
      <c r="C52" s="35">
        <f>38300-10100</f>
        <v>28200</v>
      </c>
    </row>
    <row r="53" spans="1:3" ht="12" customHeight="1">
      <c r="A53" s="31"/>
      <c r="B53" s="42"/>
      <c r="C53" s="35"/>
    </row>
    <row r="54" spans="1:3" s="3" customFormat="1" ht="32.25" customHeight="1">
      <c r="A54" s="41" t="s">
        <v>105</v>
      </c>
      <c r="B54" s="47" t="s">
        <v>74</v>
      </c>
      <c r="C54" s="44">
        <f>SUM(C55)</f>
        <v>1000</v>
      </c>
    </row>
    <row r="55" spans="1:3" ht="48.75" customHeight="1">
      <c r="A55" s="31" t="s">
        <v>75</v>
      </c>
      <c r="B55" s="46" t="s">
        <v>76</v>
      </c>
      <c r="C55" s="35">
        <f>800+200</f>
        <v>1000</v>
      </c>
    </row>
    <row r="56" spans="1:3" ht="12" customHeight="1">
      <c r="A56" s="31"/>
      <c r="B56" s="42"/>
      <c r="C56" s="35"/>
    </row>
    <row r="57" spans="1:3" ht="31.5" customHeight="1">
      <c r="A57" s="41" t="s">
        <v>106</v>
      </c>
      <c r="B57" s="39" t="s">
        <v>22</v>
      </c>
      <c r="C57" s="44">
        <f>SUM(C58:C61)</f>
        <v>248000</v>
      </c>
    </row>
    <row r="58" spans="1:3" ht="33.75" customHeight="1">
      <c r="A58" s="31" t="s">
        <v>40</v>
      </c>
      <c r="B58" s="42" t="s">
        <v>30</v>
      </c>
      <c r="C58" s="35">
        <v>2000</v>
      </c>
    </row>
    <row r="59" spans="1:3" ht="80.25" customHeight="1">
      <c r="A59" s="31" t="s">
        <v>121</v>
      </c>
      <c r="B59" s="42" t="s">
        <v>122</v>
      </c>
      <c r="C59" s="35">
        <f>165000+60000</f>
        <v>225000</v>
      </c>
    </row>
    <row r="60" spans="1:3" ht="49.5" customHeight="1">
      <c r="A60" s="31" t="s">
        <v>77</v>
      </c>
      <c r="B60" s="46" t="s">
        <v>119</v>
      </c>
      <c r="C60" s="35">
        <f>32000-16000</f>
        <v>16000</v>
      </c>
    </row>
    <row r="61" spans="1:3" ht="49.5" customHeight="1">
      <c r="A61" s="31" t="s">
        <v>157</v>
      </c>
      <c r="B61" s="46" t="s">
        <v>120</v>
      </c>
      <c r="C61" s="35">
        <v>5000</v>
      </c>
    </row>
    <row r="62" spans="1:3" ht="12" customHeight="1">
      <c r="A62" s="31"/>
      <c r="B62" s="42"/>
      <c r="C62" s="35"/>
    </row>
    <row r="63" spans="1:3" ht="17.25" customHeight="1">
      <c r="A63" s="41" t="s">
        <v>107</v>
      </c>
      <c r="B63" s="39" t="s">
        <v>15</v>
      </c>
      <c r="C63" s="40">
        <f>SUM(C64:C72)</f>
        <v>60000</v>
      </c>
    </row>
    <row r="64" spans="1:3" ht="31.5" customHeight="1">
      <c r="A64" s="18" t="s">
        <v>56</v>
      </c>
      <c r="B64" s="42" t="s">
        <v>44</v>
      </c>
      <c r="C64" s="35">
        <v>1000</v>
      </c>
    </row>
    <row r="65" spans="1:3" ht="63.75" customHeight="1">
      <c r="A65" s="18" t="s">
        <v>57</v>
      </c>
      <c r="B65" s="42" t="s">
        <v>45</v>
      </c>
      <c r="C65" s="35">
        <v>1500</v>
      </c>
    </row>
    <row r="66" spans="1:3" ht="63.75" customHeight="1">
      <c r="A66" s="18" t="s">
        <v>46</v>
      </c>
      <c r="B66" s="42" t="s">
        <v>47</v>
      </c>
      <c r="C66" s="35">
        <v>500</v>
      </c>
    </row>
    <row r="67" spans="1:3" ht="48.75" customHeight="1">
      <c r="A67" s="49" t="s">
        <v>123</v>
      </c>
      <c r="B67" s="50" t="s">
        <v>124</v>
      </c>
      <c r="C67" s="51">
        <v>100</v>
      </c>
    </row>
    <row r="68" spans="1:3" ht="93.75" customHeight="1">
      <c r="A68" s="18" t="s">
        <v>48</v>
      </c>
      <c r="B68" s="42" t="s">
        <v>49</v>
      </c>
      <c r="C68" s="35">
        <f>4600-1500</f>
        <v>3100</v>
      </c>
    </row>
    <row r="69" spans="1:3" ht="63.75" customHeight="1">
      <c r="A69" s="18" t="s">
        <v>50</v>
      </c>
      <c r="B69" s="42" t="s">
        <v>51</v>
      </c>
      <c r="C69" s="35">
        <v>4400</v>
      </c>
    </row>
    <row r="70" spans="1:3" ht="32.25" customHeight="1">
      <c r="A70" s="18" t="s">
        <v>52</v>
      </c>
      <c r="B70" s="42" t="s">
        <v>53</v>
      </c>
      <c r="C70" s="35">
        <v>24500</v>
      </c>
    </row>
    <row r="71" spans="1:3" ht="63.75" customHeight="1">
      <c r="A71" s="49" t="s">
        <v>125</v>
      </c>
      <c r="B71" s="50" t="s">
        <v>126</v>
      </c>
      <c r="C71" s="51">
        <v>40</v>
      </c>
    </row>
    <row r="72" spans="1:3" ht="32.25" customHeight="1">
      <c r="A72" s="18" t="s">
        <v>54</v>
      </c>
      <c r="B72" s="42" t="s">
        <v>55</v>
      </c>
      <c r="C72" s="35">
        <f>33360-8500</f>
        <v>24860</v>
      </c>
    </row>
    <row r="73" spans="1:3" ht="12" customHeight="1">
      <c r="A73" s="59"/>
      <c r="B73" s="52"/>
      <c r="C73" s="53"/>
    </row>
    <row r="74" spans="1:3" ht="15.75">
      <c r="A74" s="60" t="s">
        <v>111</v>
      </c>
      <c r="B74" s="54" t="s">
        <v>41</v>
      </c>
      <c r="C74" s="55">
        <f>SUM(C75:C76)</f>
        <v>50</v>
      </c>
    </row>
    <row r="75" spans="1:3" ht="15.75">
      <c r="A75" s="59" t="s">
        <v>42</v>
      </c>
      <c r="B75" s="10" t="s">
        <v>43</v>
      </c>
      <c r="C75" s="9">
        <f>240-190</f>
        <v>50</v>
      </c>
    </row>
    <row r="76" spans="1:3" ht="31.5" hidden="1">
      <c r="A76" s="61" t="s">
        <v>127</v>
      </c>
      <c r="B76" s="10" t="s">
        <v>128</v>
      </c>
      <c r="C76" s="9">
        <f>10-10</f>
        <v>0</v>
      </c>
    </row>
    <row r="77" spans="1:3" ht="12" customHeight="1">
      <c r="A77" s="62"/>
      <c r="B77" s="13"/>
      <c r="C77" s="12"/>
    </row>
    <row r="78" spans="1:3" ht="15.75">
      <c r="A78" s="63" t="s">
        <v>16</v>
      </c>
      <c r="B78" s="14" t="s">
        <v>17</v>
      </c>
      <c r="C78" s="19">
        <f>C79+C92+C112</f>
        <v>2160109</v>
      </c>
    </row>
    <row r="79" spans="1:3" ht="33" customHeight="1">
      <c r="A79" s="41" t="s">
        <v>92</v>
      </c>
      <c r="B79" s="25" t="s">
        <v>81</v>
      </c>
      <c r="C79" s="26">
        <f>C80+C81+C82+C83+C84</f>
        <v>621405</v>
      </c>
    </row>
    <row r="80" spans="1:3" ht="32.25" customHeight="1">
      <c r="A80" s="48" t="s">
        <v>161</v>
      </c>
      <c r="B80" s="16" t="s">
        <v>131</v>
      </c>
      <c r="C80" s="64">
        <v>72</v>
      </c>
    </row>
    <row r="81" spans="1:3" ht="48.75" customHeight="1">
      <c r="A81" s="48" t="s">
        <v>136</v>
      </c>
      <c r="B81" s="16" t="s">
        <v>137</v>
      </c>
      <c r="C81" s="64">
        <v>115075</v>
      </c>
    </row>
    <row r="82" spans="1:3" ht="48" customHeight="1">
      <c r="A82" s="48" t="s">
        <v>132</v>
      </c>
      <c r="B82" s="16" t="s">
        <v>133</v>
      </c>
      <c r="C82" s="64">
        <v>12867</v>
      </c>
    </row>
    <row r="83" spans="1:3" ht="48" customHeight="1">
      <c r="A83" s="48" t="s">
        <v>134</v>
      </c>
      <c r="B83" s="16" t="s">
        <v>135</v>
      </c>
      <c r="C83" s="64">
        <v>108438</v>
      </c>
    </row>
    <row r="84" spans="1:3" ht="17.25" customHeight="1">
      <c r="A84" s="31" t="s">
        <v>89</v>
      </c>
      <c r="B84" s="16" t="s">
        <v>93</v>
      </c>
      <c r="C84" s="20">
        <f>C85+C87+C88+C89+C86+C90</f>
        <v>384953</v>
      </c>
    </row>
    <row r="85" spans="1:3" ht="95.25" customHeight="1">
      <c r="A85" s="24" t="s">
        <v>138</v>
      </c>
      <c r="B85" s="16" t="s">
        <v>93</v>
      </c>
      <c r="C85" s="20">
        <v>35</v>
      </c>
    </row>
    <row r="86" spans="1:3" ht="80.25" customHeight="1">
      <c r="A86" s="24" t="s">
        <v>168</v>
      </c>
      <c r="B86" s="16" t="s">
        <v>93</v>
      </c>
      <c r="C86" s="20">
        <v>436</v>
      </c>
    </row>
    <row r="87" spans="1:3" ht="47.25" customHeight="1">
      <c r="A87" s="24" t="s">
        <v>167</v>
      </c>
      <c r="B87" s="16" t="s">
        <v>93</v>
      </c>
      <c r="C87" s="20">
        <v>16884</v>
      </c>
    </row>
    <row r="88" spans="1:3" ht="63" customHeight="1">
      <c r="A88" s="24" t="s">
        <v>139</v>
      </c>
      <c r="B88" s="16" t="s">
        <v>93</v>
      </c>
      <c r="C88" s="20">
        <v>360000</v>
      </c>
    </row>
    <row r="89" spans="1:3" ht="63" customHeight="1">
      <c r="A89" s="24" t="s">
        <v>140</v>
      </c>
      <c r="B89" s="16" t="s">
        <v>93</v>
      </c>
      <c r="C89" s="20">
        <v>7548</v>
      </c>
    </row>
    <row r="90" spans="1:3" ht="48.75" customHeight="1">
      <c r="A90" s="24" t="s">
        <v>174</v>
      </c>
      <c r="B90" s="16" t="s">
        <v>93</v>
      </c>
      <c r="C90" s="20">
        <v>50</v>
      </c>
    </row>
    <row r="91" spans="1:3" s="4" customFormat="1" ht="12" customHeight="1">
      <c r="A91" s="18"/>
      <c r="B91" s="16"/>
      <c r="C91" s="20"/>
    </row>
    <row r="92" spans="1:3" ht="31.5" customHeight="1">
      <c r="A92" s="29" t="s">
        <v>112</v>
      </c>
      <c r="B92" s="30" t="s">
        <v>94</v>
      </c>
      <c r="C92" s="19">
        <f>C93+C94+C95+C104+C105+C108+C107+C106</f>
        <v>1478228</v>
      </c>
    </row>
    <row r="93" spans="1:3" ht="33" customHeight="1">
      <c r="A93" s="49" t="s">
        <v>129</v>
      </c>
      <c r="B93" s="66" t="s">
        <v>130</v>
      </c>
      <c r="C93" s="65">
        <v>33905</v>
      </c>
    </row>
    <row r="94" spans="1:3" ht="48.75" customHeight="1">
      <c r="A94" s="18" t="s">
        <v>114</v>
      </c>
      <c r="B94" s="15" t="s">
        <v>115</v>
      </c>
      <c r="C94" s="51">
        <v>105281</v>
      </c>
    </row>
    <row r="95" spans="1:3" ht="33" customHeight="1">
      <c r="A95" s="18" t="s">
        <v>82</v>
      </c>
      <c r="B95" s="15" t="s">
        <v>95</v>
      </c>
      <c r="C95" s="21">
        <f>C96+C97+C98+C99+C100+C101+C102+C103</f>
        <v>84892</v>
      </c>
    </row>
    <row r="96" spans="1:3" ht="33" customHeight="1">
      <c r="A96" s="24" t="s">
        <v>141</v>
      </c>
      <c r="B96" s="15" t="s">
        <v>95</v>
      </c>
      <c r="C96" s="21">
        <v>943</v>
      </c>
    </row>
    <row r="97" spans="1:3" ht="48" customHeight="1">
      <c r="A97" s="24" t="s">
        <v>142</v>
      </c>
      <c r="B97" s="15" t="s">
        <v>95</v>
      </c>
      <c r="C97" s="21">
        <v>8013</v>
      </c>
    </row>
    <row r="98" spans="1:3" ht="33" customHeight="1">
      <c r="A98" s="24" t="s">
        <v>143</v>
      </c>
      <c r="B98" s="15" t="s">
        <v>95</v>
      </c>
      <c r="C98" s="21">
        <v>4555</v>
      </c>
    </row>
    <row r="99" spans="1:3" ht="95.25" customHeight="1">
      <c r="A99" s="24" t="s">
        <v>144</v>
      </c>
      <c r="B99" s="15" t="s">
        <v>95</v>
      </c>
      <c r="C99" s="21">
        <v>20</v>
      </c>
    </row>
    <row r="100" spans="1:3" ht="48" customHeight="1">
      <c r="A100" s="24" t="s">
        <v>145</v>
      </c>
      <c r="B100" s="15" t="s">
        <v>95</v>
      </c>
      <c r="C100" s="21">
        <v>9431</v>
      </c>
    </row>
    <row r="101" spans="1:3" ht="48" customHeight="1">
      <c r="A101" s="24" t="s">
        <v>146</v>
      </c>
      <c r="B101" s="15" t="s">
        <v>95</v>
      </c>
      <c r="C101" s="21">
        <v>29696</v>
      </c>
    </row>
    <row r="102" spans="1:3" ht="80.25" customHeight="1">
      <c r="A102" s="24" t="s">
        <v>150</v>
      </c>
      <c r="B102" s="15" t="s">
        <v>95</v>
      </c>
      <c r="C102" s="21">
        <v>22029</v>
      </c>
    </row>
    <row r="103" spans="1:3" ht="65.25" customHeight="1">
      <c r="A103" s="24" t="s">
        <v>147</v>
      </c>
      <c r="B103" s="15" t="s">
        <v>95</v>
      </c>
      <c r="C103" s="27">
        <v>10205</v>
      </c>
    </row>
    <row r="104" spans="1:3" ht="78.75" customHeight="1">
      <c r="A104" s="18" t="s">
        <v>88</v>
      </c>
      <c r="B104" s="15" t="s">
        <v>96</v>
      </c>
      <c r="C104" s="21">
        <v>11370</v>
      </c>
    </row>
    <row r="105" spans="1:3" ht="65.25" customHeight="1">
      <c r="A105" s="18" t="s">
        <v>148</v>
      </c>
      <c r="B105" s="15" t="s">
        <v>149</v>
      </c>
      <c r="C105" s="21">
        <v>30966</v>
      </c>
    </row>
    <row r="106" spans="1:3" ht="48.75" customHeight="1">
      <c r="A106" s="18" t="s">
        <v>171</v>
      </c>
      <c r="B106" s="15" t="s">
        <v>172</v>
      </c>
      <c r="C106" s="21">
        <v>89435</v>
      </c>
    </row>
    <row r="107" spans="1:3" ht="65.25" customHeight="1">
      <c r="A107" s="18" t="s">
        <v>169</v>
      </c>
      <c r="B107" s="15" t="s">
        <v>170</v>
      </c>
      <c r="C107" s="21">
        <v>7832</v>
      </c>
    </row>
    <row r="108" spans="1:3" ht="16.5" customHeight="1">
      <c r="A108" s="18" t="s">
        <v>83</v>
      </c>
      <c r="B108" s="15" t="s">
        <v>84</v>
      </c>
      <c r="C108" s="21">
        <f>C109+C110</f>
        <v>1114547</v>
      </c>
    </row>
    <row r="109" spans="1:37" ht="32.25" customHeight="1">
      <c r="A109" s="24" t="s">
        <v>153</v>
      </c>
      <c r="B109" s="15" t="s">
        <v>84</v>
      </c>
      <c r="C109" s="27">
        <v>1064226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" ht="81" customHeight="1">
      <c r="A110" s="24" t="s">
        <v>151</v>
      </c>
      <c r="B110" s="15" t="s">
        <v>84</v>
      </c>
      <c r="C110" s="21">
        <v>50321</v>
      </c>
    </row>
    <row r="111" spans="1:3" ht="12" customHeight="1">
      <c r="A111" s="18"/>
      <c r="B111" s="15"/>
      <c r="C111" s="21"/>
    </row>
    <row r="112" spans="1:3" ht="16.5" customHeight="1">
      <c r="A112" s="29" t="s">
        <v>97</v>
      </c>
      <c r="B112" s="14" t="s">
        <v>85</v>
      </c>
      <c r="C112" s="19">
        <f>C113+C114</f>
        <v>60476</v>
      </c>
    </row>
    <row r="113" spans="1:3" ht="80.25" customHeight="1">
      <c r="A113" s="67" t="s">
        <v>152</v>
      </c>
      <c r="B113" s="15" t="s">
        <v>86</v>
      </c>
      <c r="C113" s="21">
        <v>30237</v>
      </c>
    </row>
    <row r="114" spans="1:3" s="4" customFormat="1" ht="33" customHeight="1">
      <c r="A114" s="31" t="s">
        <v>99</v>
      </c>
      <c r="B114" s="16" t="s">
        <v>87</v>
      </c>
      <c r="C114" s="20">
        <f>C115+C116+C117</f>
        <v>30239</v>
      </c>
    </row>
    <row r="115" spans="1:3" s="4" customFormat="1" ht="64.5" customHeight="1">
      <c r="A115" s="24" t="s">
        <v>163</v>
      </c>
      <c r="B115" s="16" t="s">
        <v>87</v>
      </c>
      <c r="C115" s="20">
        <v>11457</v>
      </c>
    </row>
    <row r="116" spans="1:3" s="4" customFormat="1" ht="64.5" customHeight="1">
      <c r="A116" s="24" t="s">
        <v>164</v>
      </c>
      <c r="B116" s="16" t="s">
        <v>87</v>
      </c>
      <c r="C116" s="28">
        <v>15909</v>
      </c>
    </row>
    <row r="117" spans="1:3" s="4" customFormat="1" ht="64.5" customHeight="1">
      <c r="A117" s="70" t="s">
        <v>173</v>
      </c>
      <c r="B117" s="16" t="s">
        <v>87</v>
      </c>
      <c r="C117" s="71">
        <v>2873</v>
      </c>
    </row>
    <row r="118" spans="1:3" ht="12" customHeight="1">
      <c r="A118" s="56"/>
      <c r="B118" s="57"/>
      <c r="C118" s="58"/>
    </row>
    <row r="119" spans="1:4" ht="15.75">
      <c r="A119" s="68" t="s">
        <v>98</v>
      </c>
      <c r="B119" s="22"/>
      <c r="C119" s="23">
        <f>C13+C78</f>
        <v>6598009</v>
      </c>
      <c r="D119" s="3" t="s">
        <v>165</v>
      </c>
    </row>
    <row r="120" spans="1:3" ht="60.75" customHeight="1">
      <c r="A120" s="78"/>
      <c r="B120" s="78"/>
      <c r="C120" s="78"/>
    </row>
    <row r="121" ht="14.25" customHeight="1"/>
    <row r="122" spans="1:3" ht="12.75">
      <c r="A122" s="73"/>
      <c r="B122" s="73"/>
      <c r="C122" s="73"/>
    </row>
  </sheetData>
  <mergeCells count="8">
    <mergeCell ref="A1:C1"/>
    <mergeCell ref="A122:C122"/>
    <mergeCell ref="A9:C9"/>
    <mergeCell ref="A3:C3"/>
    <mergeCell ref="A5:C5"/>
    <mergeCell ref="A6:C6"/>
    <mergeCell ref="A7:C7"/>
    <mergeCell ref="A120:C120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SkakovskayaOV</cp:lastModifiedBy>
  <cp:lastPrinted>2009-04-09T12:28:38Z</cp:lastPrinted>
  <dcterms:created xsi:type="dcterms:W3CDTF">2001-10-29T11:15:23Z</dcterms:created>
  <dcterms:modified xsi:type="dcterms:W3CDTF">2009-04-09T12:29:09Z</dcterms:modified>
  <cp:category/>
  <cp:version/>
  <cp:contentType/>
  <cp:contentStatus/>
</cp:coreProperties>
</file>