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<sst xmlns="http://schemas.openxmlformats.org/spreadsheetml/2006/main" count="416" uniqueCount="377">
  <si>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</si>
  <si>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</si>
  <si>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</si>
  <si>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</si>
  <si>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</si>
  <si>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</si>
  <si>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</si>
  <si>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</si>
  <si>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</si>
  <si>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</si>
  <si>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</si>
  <si>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</si>
  <si>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</si>
  <si>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</si>
  <si>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</si>
  <si>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</si>
  <si>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</si>
  <si>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</si>
  <si>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</si>
  <si>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</si>
  <si>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</si>
  <si>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</si>
  <si>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</si>
  <si>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</si>
  <si>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</si>
  <si>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Код бюджетной классификации</t>
  </si>
  <si>
    <t>000 1 12 01000 01 0000 120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</si>
  <si>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</si>
  <si>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</si>
  <si>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</si>
  <si>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</si>
  <si>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</si>
  <si>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</si>
  <si>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</si>
  <si>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</si>
  <si>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</si>
  <si>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</si>
  <si>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</si>
  <si>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</si>
  <si>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</si>
  <si>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</si>
  <si>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</si>
  <si>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</si>
  <si>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</si>
  <si>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</si>
  <si>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</si>
  <si>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</si>
  <si>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</si>
  <si>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</si>
  <si>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</si>
  <si>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</si>
  <si>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</si>
  <si>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</si>
  <si>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</si>
  <si>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</si>
  <si>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</si>
  <si>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</si>
  <si>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</si>
  <si>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</si>
  <si>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</si>
  <si>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</si>
  <si>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</si>
  <si>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</si>
  <si>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</si>
  <si>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</si>
  <si>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</si>
  <si>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</si>
  <si>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на осуществление государственных полномочий по выплате вознаграждений профессиональным опекунам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</si>
  <si>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</si>
  <si>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</si>
  <si>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</si>
  <si>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</si>
  <si>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"Спорт Беломорья на 2011-2014 годы"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</si>
  <si>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</si>
  <si>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</si>
  <si>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</si>
  <si>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</si>
  <si>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</si>
  <si>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</si>
  <si>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</si>
  <si>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</si>
  <si>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</si>
  <si>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</si>
  <si>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</si>
  <si>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</si>
  <si>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</si>
  <si>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</si>
  <si>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</si>
  <si>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</si>
  <si>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</si>
  <si>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</si>
  <si>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</si>
  <si>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</si>
  <si>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</si>
  <si>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</si>
  <si>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</si>
  <si>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</si>
  <si>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</si>
  <si>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</si>
  <si>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</si>
  <si>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</si>
  <si>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</si>
  <si>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</si>
  <si>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</si>
  <si>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</si>
  <si>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</si>
  <si>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</si>
  <si>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</si>
  <si>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</si>
  <si>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</si>
  <si>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</si>
  <si>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</si>
  <si>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</si>
  <si>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</si>
  <si>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</si>
  <si>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</si>
  <si>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</si>
  <si>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</si>
  <si>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</si>
  <si>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</si>
  <si>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</si>
  <si>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</si>
  <si>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</si>
  <si>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</si>
  <si>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</si>
  <si>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</si>
  <si>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</si>
  <si>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</si>
  <si>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</si>
  <si>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</si>
  <si>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</si>
  <si>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</si>
  <si>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</si>
  <si>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</si>
  <si>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</si>
  <si>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</si>
  <si>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</si>
  <si>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</si>
  <si>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</si>
  <si>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</si>
  <si>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</si>
  <si>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</si>
  <si>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</si>
  <si>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</si>
  <si>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</si>
  <si>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</si>
  <si>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</si>
  <si>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</si>
  <si>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</si>
  <si>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</si>
  <si>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</si>
  <si>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Исполнено,     тыс. рублей</t>
  </si>
  <si>
    <t>000 2 02 04000 00 0000 151</t>
  </si>
  <si>
    <t>ВСЕГО</t>
  </si>
  <si>
    <t>-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</si>
  <si>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</si>
  <si>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</si>
  <si>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</si>
  <si>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</si>
  <si>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</si>
  <si>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</si>
  <si>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</si>
  <si>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Уточненный прогноз доходов городского бюджета,     тыс. рублей</t>
  </si>
  <si>
    <t>000 1 01 02010 01 0000 110</t>
  </si>
  <si>
    <t>000 1 01 02020 01 0000 110</t>
  </si>
  <si>
    <t>000 1 01 02040 01 0000 110</t>
  </si>
  <si>
    <t>Налог на имущество физических лиц</t>
  </si>
  <si>
    <t>000 1 06 01000 00 0000 110</t>
  </si>
  <si>
    <t>Налог на имущество организаций по имуществу,  входящему в Единую систему газоснабжения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</si>
  <si>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</si>
  <si>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</si>
  <si>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</si>
  <si>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</si>
  <si>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</si>
  <si>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</si>
  <si>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</si>
  <si>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</si>
  <si>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</si>
  <si>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</si>
  <si>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</si>
  <si>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</si>
  <si>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</si>
  <si>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</si>
  <si>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</si>
  <si>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</si>
  <si>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</si>
  <si>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</si>
  <si>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</si>
  <si>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</si>
  <si>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</si>
  <si>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</si>
  <si>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</si>
  <si>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</si>
  <si>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</si>
  <si>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000 1 09 07030 00 0000 110</t>
  </si>
  <si>
    <t>000 1 09 07050 00 0000 110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</si>
  <si>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</si>
  <si>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</si>
  <si>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</si>
  <si>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</si>
  <si>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</si>
  <si>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</si>
  <si>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000 1 11 09040 00 0000 120</t>
  </si>
  <si>
    <t xml:space="preserve">000  1 09 03030 00 0000 110 </t>
  </si>
  <si>
    <t>000  1 09 03030 04 0000 110</t>
  </si>
  <si>
    <t>Лицензионный  сбор  за  право   торговли спиртными напитками</t>
  </si>
  <si>
    <t>000  1 09 07040 00 0000 110</t>
  </si>
  <si>
    <t>Лицензионный сбор за право торговли спиртными напитками, мобилизуемый на территориях городских округов</t>
  </si>
  <si>
    <t>Доходы от продажи квартир</t>
  </si>
  <si>
    <t>000 1 14 01000 00 0000 410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</si>
  <si>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</si>
  <si>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</si>
  <si>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</si>
  <si>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</si>
  <si>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</si>
  <si>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</si>
  <si>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</si>
  <si>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</si>
  <si>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</si>
  <si>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</si>
  <si>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</si>
  <si>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</si>
  <si>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000 1 16 25010 01 0000 140</t>
  </si>
  <si>
    <t>000 1 16 25020 01 0000 140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</si>
  <si>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</si>
  <si>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</si>
  <si>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</si>
  <si>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</si>
  <si>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</si>
  <si>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</si>
  <si>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</si>
  <si>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</si>
  <si>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</si>
  <si>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</si>
  <si>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</si>
  <si>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</si>
  <si>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</si>
  <si>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</si>
  <si>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</si>
  <si>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</si>
  <si>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</si>
  <si>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</si>
  <si>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</si>
  <si>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</si>
  <si>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</si>
  <si>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</si>
  <si>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</si>
  <si>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</si>
  <si>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Прочие субвенции</t>
  </si>
  <si>
    <t>000 2 02 03999 00 0000 151</t>
  </si>
  <si>
    <t>000 2 02 04025 00 0000 151</t>
  </si>
  <si>
    <t>Доходы от возмещения ущерба при возникновении страховых случаев</t>
  </si>
  <si>
    <t>000 1 16 23000 00 0000 140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</si>
  <si>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</si>
  <si>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</si>
  <si>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</si>
  <si>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</si>
  <si>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</si>
  <si>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</si>
  <si>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</si>
  <si>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</si>
  <si>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</si>
  <si>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</si>
  <si>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</si>
  <si>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000 2 02 02077 00 0000 151</t>
  </si>
  <si>
    <t>000 2 02 02077 04 0000 151</t>
  </si>
  <si>
    <t>ОТЧЕТ</t>
  </si>
  <si>
    <t>об исполнении городского бюджета</t>
  </si>
  <si>
    <t>1. Отчет об исполнении городского бюджета по доходам</t>
  </si>
  <si>
    <t>за I квартал 2012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</si>
  <si>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</si>
  <si>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</si>
  <si>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</si>
  <si>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</si>
  <si>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000 1 05 01040 02 0000 110</t>
  </si>
  <si>
    <t>000 1 05 02000 02 0000 110</t>
  </si>
  <si>
    <t>000 1 05 03000 01 0000 110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</si>
  <si>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</si>
  <si>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</si>
  <si>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</si>
  <si>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000 1 09 04052 04 0000 110</t>
  </si>
  <si>
    <t>000 1 09 07012 04 0000 110</t>
  </si>
  <si>
    <t>000 1 09 07032 04 0000 110</t>
  </si>
  <si>
    <t>000  1 09 07042 04 0000 110</t>
  </si>
  <si>
    <t>000 1 09 07052 04 0000 110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</si>
  <si>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</si>
  <si>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</si>
  <si>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</si>
  <si>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</si>
  <si>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</si>
  <si>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</si>
  <si>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</si>
  <si>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</si>
  <si>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</si>
  <si>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</si>
  <si>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</si>
  <si>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</si>
  <si>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</si>
  <si>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</si>
  <si>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</si>
  <si>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</si>
  <si>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</si>
  <si>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Прочие доходы от оказания платных услуг (работ) получателями средств бюджетов городских округов </t>
  </si>
  <si>
    <t>000 1 13 01994 04 0000 130</t>
  </si>
  <si>
    <t>Доходы от  компенсации затрат государства</t>
  </si>
  <si>
    <t>000 1 13 02000 00 0000 130</t>
  </si>
  <si>
    <t xml:space="preserve">Доходы, поступающие в порядке возмещения расходов, понесенных в связи с эксплуатацией имущества 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</si>
  <si>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</si>
  <si>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</si>
  <si>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</si>
  <si>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</si>
  <si>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</si>
  <si>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городских округов</t>
  </si>
  <si>
    <t>000 1 13 02994 04 0000 130</t>
  </si>
  <si>
    <t>000 1 14 02040 04 0000 410</t>
  </si>
  <si>
    <t>000 1 14 02043 04 0000 410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</si>
  <si>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</si>
  <si>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</si>
  <si>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</si>
  <si>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</si>
  <si>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</si>
  <si>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</si>
  <si>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</si>
  <si>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</si>
  <si>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</si>
  <si>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</si>
  <si>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</si>
  <si>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</si>
  <si>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</si>
  <si>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</si>
  <si>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</si>
  <si>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</si>
  <si>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</si>
  <si>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</si>
  <si>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</si>
  <si>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</si>
  <si>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УТВЕРЖДЕН</t>
  </si>
  <si>
    <t>постановлением мэрии</t>
  </si>
  <si>
    <t>города Архангельска</t>
  </si>
  <si>
    <t>000 1 11 07010 00 0000 120</t>
  </si>
  <si>
    <t>Процент исполнения, %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</si>
  <si>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</si>
  <si>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</si>
  <si>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</si>
  <si>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</si>
  <si>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</si>
  <si>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</si>
  <si>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</si>
  <si>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</si>
  <si>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</si>
  <si>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</si>
  <si>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</si>
  <si>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</si>
  <si>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</si>
  <si>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</si>
  <si>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</si>
  <si>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</si>
  <si>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</si>
  <si>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</si>
  <si>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</si>
  <si>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</si>
  <si>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</si>
  <si>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</si>
  <si>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</si>
  <si>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</si>
  <si>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</si>
  <si>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</si>
  <si>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</si>
  <si>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</si>
  <si>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</si>
  <si>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</si>
  <si>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</si>
  <si>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</si>
  <si>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>000 1 08 07173 01 0000 110</t>
  </si>
  <si>
    <t>000 1 16 30010 01 0000 140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</si>
  <si>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</si>
  <si>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от 24.04.2012 № 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</si>
</sst>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8" fontId="3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wrapText="1"/>
    </xf>
    <xf numFmtId="3" fontId="0" fillId="0" borderId="18" xfId="0" applyNumberFormat="1" applyFill="1" applyBorder="1" applyAlignment="1">
      <alignment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68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/>
    </xf>
    <xf numFmtId="0" fontId="1" fillId="0" borderId="31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4" xfId="53" applyNumberFormat="1" applyFont="1" applyFill="1" applyBorder="1" applyAlignment="1">
      <alignment horizontal="center"/>
      <protection/>
    </xf>
    <xf numFmtId="49" fontId="1" fillId="0" borderId="1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3" fontId="1" fillId="0" borderId="33" xfId="0" applyNumberFormat="1" applyFont="1" applyBorder="1" applyAlignment="1">
      <alignment wrapText="1"/>
    </xf>
    <xf numFmtId="3" fontId="1" fillId="0" borderId="33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right" shrinkToFit="1"/>
    </xf>
    <xf numFmtId="3" fontId="1" fillId="0" borderId="34" xfId="0" applyNumberFormat="1" applyFont="1" applyBorder="1" applyAlignment="1">
      <alignment wrapText="1"/>
    </xf>
    <xf numFmtId="0" fontId="1" fillId="0" borderId="35" xfId="0" applyNumberFormat="1" applyFont="1" applyBorder="1" applyAlignment="1">
      <alignment horizontal="left" vertical="top" wrapText="1" indent="2" shrinkToFit="1"/>
    </xf>
    <xf numFmtId="0" fontId="1" fillId="0" borderId="35" xfId="0" applyNumberFormat="1" applyFont="1" applyFill="1" applyBorder="1" applyAlignment="1">
      <alignment horizontal="left" vertical="top" wrapText="1" indent="2" shrinkToFi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42" t="s">
        <v>336</v>
      </c>
      <c r="C1" s="142"/>
      <c r="D1" s="141"/>
      <c r="E1" s="119"/>
    </row>
    <row r="2" spans="1:5" ht="16.5" customHeight="1">
      <c r="A2" s="14"/>
      <c r="B2" s="143" t="s">
        <v>337</v>
      </c>
      <c r="C2" s="143"/>
      <c r="D2" s="141"/>
      <c r="E2" s="119"/>
    </row>
    <row r="3" spans="1:5" ht="16.5" customHeight="1">
      <c r="A3" s="14"/>
      <c r="B3" s="143" t="s">
        <v>338</v>
      </c>
      <c r="C3" s="143"/>
      <c r="D3" s="141"/>
      <c r="E3" s="119"/>
    </row>
    <row r="4" spans="1:5" ht="16.5" customHeight="1">
      <c r="A4" s="14"/>
      <c r="B4" s="143" t="s">
        <v>376</v>
      </c>
      <c r="C4" s="143"/>
      <c r="D4" s="141"/>
      <c r="E4" s="119"/>
    </row>
    <row r="5" spans="1:5" ht="16.5" customHeight="1">
      <c r="A5" s="82"/>
      <c r="B5" s="82"/>
      <c r="C5" s="82"/>
      <c r="D5" s="82"/>
      <c r="E5" s="82"/>
    </row>
    <row r="6" spans="1:5" ht="16.5" customHeight="1">
      <c r="A6" s="144" t="s">
        <v>266</v>
      </c>
      <c r="B6" s="144"/>
      <c r="C6" s="144"/>
      <c r="D6" s="141"/>
      <c r="E6" s="82"/>
    </row>
    <row r="7" spans="1:5" ht="16.5" customHeight="1">
      <c r="A7" s="144" t="s">
        <v>267</v>
      </c>
      <c r="B7" s="144"/>
      <c r="C7" s="144"/>
      <c r="D7" s="141"/>
      <c r="E7" s="82"/>
    </row>
    <row r="8" spans="1:5" ht="16.5" customHeight="1">
      <c r="A8" s="144" t="s">
        <v>269</v>
      </c>
      <c r="B8" s="144"/>
      <c r="C8" s="144"/>
      <c r="D8" s="141"/>
      <c r="E8" s="82"/>
    </row>
    <row r="9" spans="1:5" ht="16.5" customHeight="1">
      <c r="A9" s="14"/>
      <c r="B9" s="14"/>
      <c r="C9" s="115"/>
      <c r="D9" s="82"/>
      <c r="E9" s="82"/>
    </row>
    <row r="10" spans="1:5" ht="16.5" customHeight="1">
      <c r="A10" s="144" t="s">
        <v>268</v>
      </c>
      <c r="B10" s="145"/>
      <c r="C10" s="145"/>
      <c r="D10" s="141"/>
      <c r="E10" s="82"/>
    </row>
    <row r="11" spans="1:5" ht="16.5" customHeight="1">
      <c r="A11" s="140" t="s">
        <v>269</v>
      </c>
      <c r="B11" s="140"/>
      <c r="C11" s="140"/>
      <c r="D11" s="141"/>
      <c r="E11" s="82"/>
    </row>
    <row r="12" spans="1:5" ht="16.5" customHeight="1">
      <c r="A12" s="107"/>
      <c r="B12" s="107"/>
      <c r="C12" s="107"/>
      <c r="D12" s="107"/>
      <c r="E12" s="107"/>
    </row>
    <row r="13" spans="1:5" ht="30" customHeight="1">
      <c r="A13" s="110" t="s">
        <v>116</v>
      </c>
      <c r="B13" s="111" t="s">
        <v>25</v>
      </c>
      <c r="C13" s="112" t="s">
        <v>162</v>
      </c>
      <c r="D13" s="113" t="s">
        <v>151</v>
      </c>
      <c r="E13" s="114" t="s">
        <v>340</v>
      </c>
    </row>
    <row r="14" spans="1:5" ht="12" customHeight="1">
      <c r="A14" s="8">
        <v>1</v>
      </c>
      <c r="B14" s="7">
        <v>2</v>
      </c>
      <c r="C14" s="81">
        <v>3</v>
      </c>
      <c r="D14" s="81">
        <v>3</v>
      </c>
      <c r="E14" s="81">
        <v>5</v>
      </c>
    </row>
    <row r="15" spans="1:5" ht="15.75">
      <c r="A15" s="84" t="s">
        <v>109</v>
      </c>
      <c r="B15" s="62" t="s">
        <v>11</v>
      </c>
      <c r="C15" s="63">
        <f>SUM(C16,C23,C35,C45,C55,C76,C95,C103,C113,C125,C159)</f>
        <v>0</v>
      </c>
      <c r="D15" s="9">
        <f>SUM(D16,D23,D35,D45,D55,D76,D95,D103,D113,D125,D159)</f>
        <v>910348</v>
      </c>
      <c r="E15" s="76" t="e">
        <f>(D15/C15)*100</f>
        <v>#DIV/0!</v>
      </c>
    </row>
    <row r="16" spans="1:5" ht="15.75">
      <c r="A16" s="5" t="s">
        <v>96</v>
      </c>
      <c r="B16" s="87" t="s">
        <v>12</v>
      </c>
      <c r="C16" s="64">
        <f>SUM(C17)</f>
        <v>0</v>
      </c>
      <c r="D16" s="37">
        <f>SUM(D17)</f>
        <v>554730</v>
      </c>
      <c r="E16" s="77" t="e">
        <f aca="true" t="shared" si="0" ref="E16:E84">(D16/C16)*100</f>
        <v>#DIV/0!</v>
      </c>
    </row>
    <row r="17" spans="1:5" ht="15.75">
      <c r="A17" s="120" t="s">
        <v>9</v>
      </c>
      <c r="B17" s="121" t="s">
        <v>13</v>
      </c>
      <c r="C17" s="65">
        <f>SUM(C18,C19,C20,C21)</f>
        <v>0</v>
      </c>
      <c r="D17" s="65">
        <f>SUM(D18,D19,D20,D21)</f>
        <v>554730</v>
      </c>
      <c r="E17" s="74" t="e">
        <f t="shared" si="0"/>
        <v>#DIV/0!</v>
      </c>
    </row>
    <row r="18" spans="1:5" ht="78.75">
      <c r="A18" s="122" t="s">
        <v>270</v>
      </c>
      <c r="B18" s="123" t="s">
        <v>163</v>
      </c>
      <c r="C18" s="66"/>
      <c r="D18" s="58">
        <v>552263</v>
      </c>
      <c r="E18" s="74" t="e">
        <f t="shared" si="0"/>
        <v>#DIV/0!</v>
      </c>
    </row>
    <row r="19" spans="1:5" ht="110.25">
      <c r="A19" s="122" t="s">
        <v>271</v>
      </c>
      <c r="B19" s="123" t="s">
        <v>164</v>
      </c>
      <c r="C19" s="66"/>
      <c r="D19" s="58">
        <v>5132</v>
      </c>
      <c r="E19" s="74" t="e">
        <f t="shared" si="0"/>
        <v>#DIV/0!</v>
      </c>
    </row>
    <row r="20" spans="1:5" ht="47.25">
      <c r="A20" s="122" t="s">
        <v>272</v>
      </c>
      <c r="B20" s="123" t="s">
        <v>273</v>
      </c>
      <c r="C20" s="65"/>
      <c r="D20" s="38">
        <v>-2920</v>
      </c>
      <c r="E20" s="74" t="e">
        <f t="shared" si="0"/>
        <v>#DIV/0!</v>
      </c>
    </row>
    <row r="21" spans="1:5" ht="97.5" customHeight="1">
      <c r="A21" s="122" t="s">
        <v>220</v>
      </c>
      <c r="B21" s="123" t="s">
        <v>165</v>
      </c>
      <c r="C21" s="66"/>
      <c r="D21" s="58">
        <v>255</v>
      </c>
      <c r="E21" s="74" t="e">
        <f t="shared" si="0"/>
        <v>#DIV/0!</v>
      </c>
    </row>
    <row r="22" spans="1:5" ht="12" customHeight="1">
      <c r="A22" s="43"/>
      <c r="B22" s="88"/>
      <c r="C22" s="67"/>
      <c r="D22" s="38"/>
      <c r="E22" s="74"/>
    </row>
    <row r="23" spans="1:5" ht="15.75">
      <c r="A23" s="5" t="s">
        <v>97</v>
      </c>
      <c r="B23" s="87" t="s">
        <v>14</v>
      </c>
      <c r="C23" s="64">
        <f>SUM(C24,C28,C31)</f>
        <v>0</v>
      </c>
      <c r="D23" s="64">
        <f>SUM(D24,D28,D31)</f>
        <v>85909</v>
      </c>
      <c r="E23" s="78" t="e">
        <f t="shared" si="0"/>
        <v>#DIV/0!</v>
      </c>
    </row>
    <row r="24" spans="1:5" ht="31.5">
      <c r="A24" s="6" t="s">
        <v>94</v>
      </c>
      <c r="B24" s="91" t="s">
        <v>35</v>
      </c>
      <c r="C24" s="38">
        <f>SUM(C25)</f>
        <v>0</v>
      </c>
      <c r="D24" s="38">
        <f>SUM(D25)</f>
        <v>934</v>
      </c>
      <c r="E24" s="74" t="e">
        <f t="shared" si="0"/>
        <v>#DIV/0!</v>
      </c>
    </row>
    <row r="25" spans="1:5" ht="31.5">
      <c r="A25" s="46" t="s">
        <v>346</v>
      </c>
      <c r="B25" s="86" t="s">
        <v>274</v>
      </c>
      <c r="C25" s="66">
        <f>SUM(C26:C27)</f>
        <v>0</v>
      </c>
      <c r="D25" s="66">
        <f>SUM(D26:D27)</f>
        <v>934</v>
      </c>
      <c r="E25" s="74" t="e">
        <f t="shared" si="0"/>
        <v>#DIV/0!</v>
      </c>
    </row>
    <row r="26" spans="1:5" ht="31.5">
      <c r="A26" s="46" t="s">
        <v>346</v>
      </c>
      <c r="B26" s="86" t="s">
        <v>347</v>
      </c>
      <c r="C26" s="66"/>
      <c r="D26" s="58">
        <v>931</v>
      </c>
      <c r="E26" s="74" t="e">
        <f t="shared" si="0"/>
        <v>#DIV/0!</v>
      </c>
    </row>
    <row r="27" spans="1:5" ht="47.25">
      <c r="A27" s="46" t="s">
        <v>257</v>
      </c>
      <c r="B27" s="86" t="s">
        <v>348</v>
      </c>
      <c r="C27" s="66"/>
      <c r="D27" s="58">
        <v>3</v>
      </c>
      <c r="E27" s="74" t="e">
        <f t="shared" si="0"/>
        <v>#DIV/0!</v>
      </c>
    </row>
    <row r="28" spans="1:5" ht="31.5">
      <c r="A28" s="6" t="s">
        <v>10</v>
      </c>
      <c r="B28" s="89" t="s">
        <v>275</v>
      </c>
      <c r="C28" s="66">
        <f>SUM(C29:C30)</f>
        <v>0</v>
      </c>
      <c r="D28" s="66">
        <f>SUM(D29:D30)</f>
        <v>69364</v>
      </c>
      <c r="E28" s="74" t="e">
        <f t="shared" si="0"/>
        <v>#DIV/0!</v>
      </c>
    </row>
    <row r="29" spans="1:5" ht="31.5">
      <c r="A29" s="43" t="s">
        <v>349</v>
      </c>
      <c r="B29" s="89" t="s">
        <v>350</v>
      </c>
      <c r="C29" s="66"/>
      <c r="D29" s="58">
        <v>69736</v>
      </c>
      <c r="E29" s="74" t="e">
        <f t="shared" si="0"/>
        <v>#DIV/0!</v>
      </c>
    </row>
    <row r="30" spans="1:5" ht="47.25">
      <c r="A30" s="43" t="s">
        <v>221</v>
      </c>
      <c r="B30" s="89" t="s">
        <v>351</v>
      </c>
      <c r="C30" s="66"/>
      <c r="D30" s="58">
        <v>-372</v>
      </c>
      <c r="E30" s="74" t="e">
        <f t="shared" si="0"/>
        <v>#DIV/0!</v>
      </c>
    </row>
    <row r="31" spans="1:5" ht="15.75">
      <c r="A31" s="6" t="s">
        <v>118</v>
      </c>
      <c r="B31" s="91" t="s">
        <v>276</v>
      </c>
      <c r="C31" s="67">
        <f>SUM(C32:C33)</f>
        <v>0</v>
      </c>
      <c r="D31" s="67">
        <f>SUM(D32:D33)</f>
        <v>15611</v>
      </c>
      <c r="E31" s="74" t="e">
        <f t="shared" si="0"/>
        <v>#DIV/0!</v>
      </c>
    </row>
    <row r="32" spans="1:5" ht="15.75">
      <c r="A32" s="43" t="s">
        <v>118</v>
      </c>
      <c r="B32" s="89" t="s">
        <v>352</v>
      </c>
      <c r="C32" s="67"/>
      <c r="D32" s="58">
        <v>15611</v>
      </c>
      <c r="E32" s="74" t="e">
        <f t="shared" si="0"/>
        <v>#DIV/0!</v>
      </c>
    </row>
    <row r="33" spans="1:5" ht="31.5" hidden="1">
      <c r="A33" s="43" t="s">
        <v>353</v>
      </c>
      <c r="B33" s="89" t="s">
        <v>354</v>
      </c>
      <c r="C33" s="67">
        <v>0</v>
      </c>
      <c r="D33" s="58">
        <v>0</v>
      </c>
      <c r="E33" s="74" t="e">
        <f t="shared" si="0"/>
        <v>#DIV/0!</v>
      </c>
    </row>
    <row r="34" spans="1:5" ht="12" customHeight="1">
      <c r="A34" s="4"/>
      <c r="B34" s="88"/>
      <c r="C34" s="67"/>
      <c r="D34" s="38"/>
      <c r="E34" s="74"/>
    </row>
    <row r="35" spans="1:5" ht="15.75">
      <c r="A35" s="5" t="s">
        <v>98</v>
      </c>
      <c r="B35" s="87" t="s">
        <v>15</v>
      </c>
      <c r="C35" s="39">
        <f>SUM(C36,C39)</f>
        <v>0</v>
      </c>
      <c r="D35" s="39">
        <f>SUM(D36,D39)</f>
        <v>54397</v>
      </c>
      <c r="E35" s="78" t="e">
        <f t="shared" si="0"/>
        <v>#DIV/0!</v>
      </c>
    </row>
    <row r="36" spans="1:5" ht="15.75">
      <c r="A36" s="49" t="s">
        <v>166</v>
      </c>
      <c r="B36" s="89" t="s">
        <v>167</v>
      </c>
      <c r="C36" s="40">
        <f>SUM(C37)</f>
        <v>0</v>
      </c>
      <c r="D36" s="40">
        <f>SUM(D37)</f>
        <v>1020</v>
      </c>
      <c r="E36" s="74" t="e">
        <f t="shared" si="0"/>
        <v>#DIV/0!</v>
      </c>
    </row>
    <row r="37" spans="1:5" ht="47.25">
      <c r="A37" s="6" t="s">
        <v>36</v>
      </c>
      <c r="B37" s="91" t="s">
        <v>34</v>
      </c>
      <c r="C37" s="67"/>
      <c r="D37" s="38">
        <v>1020</v>
      </c>
      <c r="E37" s="74" t="e">
        <f t="shared" si="0"/>
        <v>#DIV/0!</v>
      </c>
    </row>
    <row r="38" spans="1:5" ht="47.25" customHeight="1" hidden="1">
      <c r="A38" s="43" t="s">
        <v>168</v>
      </c>
      <c r="B38" s="89" t="s">
        <v>169</v>
      </c>
      <c r="C38" s="66">
        <v>0</v>
      </c>
      <c r="D38" s="38">
        <v>0</v>
      </c>
      <c r="E38" s="75" t="s">
        <v>263</v>
      </c>
    </row>
    <row r="39" spans="1:5" ht="15.75">
      <c r="A39" s="6" t="s">
        <v>16</v>
      </c>
      <c r="B39" s="88" t="s">
        <v>28</v>
      </c>
      <c r="C39" s="38">
        <f>SUM(C41:C42)</f>
        <v>0</v>
      </c>
      <c r="D39" s="38">
        <f>SUM(D41:D42)</f>
        <v>53377</v>
      </c>
      <c r="E39" s="74" t="e">
        <f t="shared" si="0"/>
        <v>#DIV/0!</v>
      </c>
    </row>
    <row r="40" spans="1:5" ht="47.25">
      <c r="A40" s="43" t="s">
        <v>170</v>
      </c>
      <c r="B40" s="89" t="s">
        <v>174</v>
      </c>
      <c r="C40" s="38">
        <f>SUM(C41)</f>
        <v>0</v>
      </c>
      <c r="D40" s="38">
        <f>SUM(D41)</f>
        <v>1404</v>
      </c>
      <c r="E40" s="74" t="e">
        <f t="shared" si="0"/>
        <v>#DIV/0!</v>
      </c>
    </row>
    <row r="41" spans="1:5" ht="66" customHeight="1">
      <c r="A41" s="43" t="s">
        <v>171</v>
      </c>
      <c r="B41" s="89" t="s">
        <v>175</v>
      </c>
      <c r="C41" s="66">
        <v>0</v>
      </c>
      <c r="D41" s="38">
        <v>1404</v>
      </c>
      <c r="E41" s="74" t="e">
        <f t="shared" si="0"/>
        <v>#DIV/0!</v>
      </c>
    </row>
    <row r="42" spans="1:5" ht="47.25">
      <c r="A42" s="43" t="s">
        <v>172</v>
      </c>
      <c r="B42" s="89" t="s">
        <v>176</v>
      </c>
      <c r="C42" s="38">
        <f>SUM(C43)</f>
        <v>0</v>
      </c>
      <c r="D42" s="38">
        <f>SUM(D43)</f>
        <v>51973</v>
      </c>
      <c r="E42" s="74" t="e">
        <f t="shared" si="0"/>
        <v>#DIV/0!</v>
      </c>
    </row>
    <row r="43" spans="1:5" ht="66" customHeight="1">
      <c r="A43" s="43" t="s">
        <v>173</v>
      </c>
      <c r="B43" s="89" t="s">
        <v>177</v>
      </c>
      <c r="C43" s="66">
        <v>0</v>
      </c>
      <c r="D43" s="38">
        <v>51973</v>
      </c>
      <c r="E43" s="74" t="e">
        <f t="shared" si="0"/>
        <v>#DIV/0!</v>
      </c>
    </row>
    <row r="44" spans="1:5" ht="12" customHeight="1">
      <c r="A44" s="10"/>
      <c r="B44" s="88"/>
      <c r="C44" s="67"/>
      <c r="D44" s="38"/>
      <c r="E44" s="74"/>
    </row>
    <row r="45" spans="1:5" ht="15.75">
      <c r="A45" s="5" t="s">
        <v>99</v>
      </c>
      <c r="B45" s="87" t="s">
        <v>24</v>
      </c>
      <c r="C45" s="39">
        <f>SUM(C46,C48)</f>
        <v>0</v>
      </c>
      <c r="D45" s="39">
        <f>SUM(D46,D48)</f>
        <v>10947</v>
      </c>
      <c r="E45" s="78" t="e">
        <f t="shared" si="0"/>
        <v>#DIV/0!</v>
      </c>
    </row>
    <row r="46" spans="1:5" ht="31.5">
      <c r="A46" s="48" t="s">
        <v>178</v>
      </c>
      <c r="B46" s="53" t="s">
        <v>179</v>
      </c>
      <c r="C46" s="41">
        <f>SUM(C47)</f>
        <v>0</v>
      </c>
      <c r="D46" s="41">
        <f>SUM(D47)</f>
        <v>10417</v>
      </c>
      <c r="E46" s="74" t="e">
        <f t="shared" si="0"/>
        <v>#DIV/0!</v>
      </c>
    </row>
    <row r="47" spans="1:5" ht="47.25">
      <c r="A47" s="6" t="s">
        <v>110</v>
      </c>
      <c r="B47" s="88" t="s">
        <v>37</v>
      </c>
      <c r="C47" s="67"/>
      <c r="D47" s="38">
        <v>10417</v>
      </c>
      <c r="E47" s="74" t="e">
        <f t="shared" si="0"/>
        <v>#DIV/0!</v>
      </c>
    </row>
    <row r="48" spans="1:5" ht="31.5">
      <c r="A48" s="48" t="s">
        <v>180</v>
      </c>
      <c r="B48" s="53" t="s">
        <v>181</v>
      </c>
      <c r="C48" s="38">
        <f>SUM(C49,C51,C52)</f>
        <v>0</v>
      </c>
      <c r="D48" s="38">
        <f>SUM(D49,D51,D52)</f>
        <v>530</v>
      </c>
      <c r="E48" s="74" t="e">
        <f t="shared" si="0"/>
        <v>#DIV/0!</v>
      </c>
    </row>
    <row r="49" spans="1:5" ht="63.75" customHeight="1">
      <c r="A49" s="6" t="s">
        <v>277</v>
      </c>
      <c r="B49" s="30" t="s">
        <v>38</v>
      </c>
      <c r="C49" s="137">
        <f>SUM(C50)</f>
        <v>0</v>
      </c>
      <c r="D49" s="135">
        <f>SUM(D50)</f>
        <v>385</v>
      </c>
      <c r="E49" s="74" t="e">
        <f t="shared" si="0"/>
        <v>#DIV/0!</v>
      </c>
    </row>
    <row r="50" spans="1:5" ht="78.75">
      <c r="A50" s="122" t="s">
        <v>278</v>
      </c>
      <c r="B50" s="127" t="s">
        <v>279</v>
      </c>
      <c r="C50" s="137"/>
      <c r="D50" s="136">
        <v>385</v>
      </c>
      <c r="E50" s="74"/>
    </row>
    <row r="51" spans="1:5" ht="31.5">
      <c r="A51" s="132" t="s">
        <v>60</v>
      </c>
      <c r="B51" s="129" t="s">
        <v>39</v>
      </c>
      <c r="C51" s="133"/>
      <c r="D51" s="134">
        <v>18</v>
      </c>
      <c r="E51" s="74" t="e">
        <f t="shared" si="0"/>
        <v>#DIV/0!</v>
      </c>
    </row>
    <row r="52" spans="1:5" ht="63">
      <c r="A52" s="6" t="s">
        <v>182</v>
      </c>
      <c r="B52" s="88" t="s">
        <v>183</v>
      </c>
      <c r="C52" s="38">
        <f>SUM(C53)</f>
        <v>0</v>
      </c>
      <c r="D52" s="38">
        <f>SUM(D53)</f>
        <v>127</v>
      </c>
      <c r="E52" s="74" t="e">
        <f t="shared" si="0"/>
        <v>#DIV/0!</v>
      </c>
    </row>
    <row r="53" spans="1:5" ht="94.5">
      <c r="A53" s="6" t="s">
        <v>120</v>
      </c>
      <c r="B53" s="90" t="s">
        <v>373</v>
      </c>
      <c r="C53" s="65"/>
      <c r="D53" s="38">
        <v>127</v>
      </c>
      <c r="E53" s="74" t="e">
        <f t="shared" si="0"/>
        <v>#DIV/0!</v>
      </c>
    </row>
    <row r="54" spans="1:5" ht="12" customHeight="1">
      <c r="A54" s="10"/>
      <c r="B54" s="88"/>
      <c r="C54" s="67"/>
      <c r="D54" s="38"/>
      <c r="E54" s="74"/>
    </row>
    <row r="55" spans="1:5" ht="31.5">
      <c r="A55" s="5" t="s">
        <v>111</v>
      </c>
      <c r="B55" s="87" t="s">
        <v>40</v>
      </c>
      <c r="C55" s="42">
        <f>SUM(C56,C58,C63,C66)</f>
        <v>0</v>
      </c>
      <c r="D55" s="42">
        <f>SUM(D56,D58,D63,D66)</f>
        <v>-86</v>
      </c>
      <c r="E55" s="74" t="e">
        <f t="shared" si="0"/>
        <v>#DIV/0!</v>
      </c>
    </row>
    <row r="56" spans="1:5" ht="31.5">
      <c r="A56" s="6" t="s">
        <v>61</v>
      </c>
      <c r="B56" s="92" t="s">
        <v>66</v>
      </c>
      <c r="C56" s="38">
        <f>SUM(C57)</f>
        <v>0</v>
      </c>
      <c r="D56" s="38">
        <f>SUM(D57)</f>
        <v>-87</v>
      </c>
      <c r="E56" s="74" t="e">
        <f t="shared" si="0"/>
        <v>#DIV/0!</v>
      </c>
    </row>
    <row r="57" spans="1:5" ht="47.25">
      <c r="A57" s="43" t="s">
        <v>184</v>
      </c>
      <c r="B57" s="89" t="s">
        <v>185</v>
      </c>
      <c r="C57" s="66">
        <v>0</v>
      </c>
      <c r="D57" s="38">
        <v>-87</v>
      </c>
      <c r="E57" s="74" t="e">
        <f t="shared" si="0"/>
        <v>#DIV/0!</v>
      </c>
    </row>
    <row r="58" spans="1:5" ht="15.75" hidden="1">
      <c r="A58" s="43" t="s">
        <v>355</v>
      </c>
      <c r="B58" s="89" t="s">
        <v>356</v>
      </c>
      <c r="C58" s="66">
        <f>SUM(C59,C61)</f>
        <v>0</v>
      </c>
      <c r="D58" s="66">
        <f>SUM(D59,D61)</f>
        <v>0</v>
      </c>
      <c r="E58" s="66">
        <f>SUM(E59,E61)</f>
        <v>0</v>
      </c>
    </row>
    <row r="59" spans="1:5" ht="15.75" hidden="1">
      <c r="A59" s="43" t="s">
        <v>357</v>
      </c>
      <c r="B59" s="89" t="s">
        <v>358</v>
      </c>
      <c r="C59" s="66">
        <f>SUM(C60)</f>
        <v>0</v>
      </c>
      <c r="D59" s="66">
        <f>SUM(D60)</f>
        <v>0</v>
      </c>
      <c r="E59" s="74"/>
    </row>
    <row r="60" spans="1:5" ht="31.5" hidden="1">
      <c r="A60" s="43" t="s">
        <v>359</v>
      </c>
      <c r="B60" s="89" t="s">
        <v>360</v>
      </c>
      <c r="C60" s="66"/>
      <c r="D60" s="38"/>
      <c r="E60" s="74"/>
    </row>
    <row r="61" spans="1:5" ht="31.5" hidden="1">
      <c r="A61" s="6" t="s">
        <v>365</v>
      </c>
      <c r="B61" s="90" t="s">
        <v>203</v>
      </c>
      <c r="C61" s="66">
        <f>SUM(C62)</f>
        <v>0</v>
      </c>
      <c r="D61" s="66">
        <f>SUM(D62)</f>
        <v>0</v>
      </c>
      <c r="E61" s="74"/>
    </row>
    <row r="62" spans="1:5" ht="47.25" customHeight="1" hidden="1">
      <c r="A62" s="6" t="s">
        <v>366</v>
      </c>
      <c r="B62" s="90" t="s">
        <v>204</v>
      </c>
      <c r="C62" s="66"/>
      <c r="D62" s="38"/>
      <c r="E62" s="74"/>
    </row>
    <row r="63" spans="1:5" ht="15.75">
      <c r="A63" s="43" t="s">
        <v>98</v>
      </c>
      <c r="B63" s="89" t="s">
        <v>186</v>
      </c>
      <c r="C63" s="38">
        <f>SUM(C64)</f>
        <v>0</v>
      </c>
      <c r="D63" s="38">
        <f>SUM(D64)</f>
        <v>1</v>
      </c>
      <c r="E63" s="74" t="e">
        <f t="shared" si="0"/>
        <v>#DIV/0!</v>
      </c>
    </row>
    <row r="64" spans="1:5" ht="31.5">
      <c r="A64" s="6" t="s">
        <v>62</v>
      </c>
      <c r="B64" s="92" t="s">
        <v>65</v>
      </c>
      <c r="C64" s="68">
        <f>SUM(C65)</f>
        <v>0</v>
      </c>
      <c r="D64" s="56">
        <f>SUM(D65)</f>
        <v>1</v>
      </c>
      <c r="E64" s="74" t="e">
        <f t="shared" si="0"/>
        <v>#DIV/0!</v>
      </c>
    </row>
    <row r="65" spans="1:5" ht="31.5">
      <c r="A65" s="43" t="s">
        <v>367</v>
      </c>
      <c r="B65" s="89" t="s">
        <v>280</v>
      </c>
      <c r="C65" s="38">
        <v>0</v>
      </c>
      <c r="D65" s="38">
        <v>1</v>
      </c>
      <c r="E65" s="74" t="e">
        <f t="shared" si="0"/>
        <v>#DIV/0!</v>
      </c>
    </row>
    <row r="66" spans="1:5" ht="31.5" hidden="1">
      <c r="A66" s="6" t="s">
        <v>63</v>
      </c>
      <c r="B66" s="93" t="s">
        <v>64</v>
      </c>
      <c r="C66" s="38">
        <f>SUM(C67,C69,C71,C73)</f>
        <v>0</v>
      </c>
      <c r="D66" s="38">
        <f>SUM(D67,D69,D71,D73)</f>
        <v>0</v>
      </c>
      <c r="E66" s="74" t="e">
        <f t="shared" si="0"/>
        <v>#DIV/0!</v>
      </c>
    </row>
    <row r="67" spans="1:5" ht="15.75" hidden="1">
      <c r="A67" s="43" t="s">
        <v>187</v>
      </c>
      <c r="B67" s="89" t="s">
        <v>193</v>
      </c>
      <c r="C67" s="38">
        <f>SUM(C68)</f>
        <v>0</v>
      </c>
      <c r="D67" s="38">
        <f>SUM(D68)</f>
        <v>0</v>
      </c>
      <c r="E67" s="74" t="e">
        <f t="shared" si="0"/>
        <v>#DIV/0!</v>
      </c>
    </row>
    <row r="68" spans="1:5" ht="31.5" hidden="1">
      <c r="A68" s="43" t="s">
        <v>188</v>
      </c>
      <c r="B68" s="89" t="s">
        <v>281</v>
      </c>
      <c r="C68" s="66">
        <v>0</v>
      </c>
      <c r="D68" s="38">
        <v>0</v>
      </c>
      <c r="E68" s="74" t="e">
        <f t="shared" si="0"/>
        <v>#DIV/0!</v>
      </c>
    </row>
    <row r="69" spans="1:5" ht="47.25" hidden="1">
      <c r="A69" s="47" t="s">
        <v>189</v>
      </c>
      <c r="B69" s="53" t="s">
        <v>194</v>
      </c>
      <c r="C69" s="38">
        <f>SUM(C70)</f>
        <v>0</v>
      </c>
      <c r="D69" s="38">
        <f>SUM(D70)</f>
        <v>0</v>
      </c>
      <c r="E69" s="74" t="e">
        <f t="shared" si="0"/>
        <v>#DIV/0!</v>
      </c>
    </row>
    <row r="70" spans="1:5" ht="63" hidden="1">
      <c r="A70" s="43" t="s">
        <v>190</v>
      </c>
      <c r="B70" s="89" t="s">
        <v>282</v>
      </c>
      <c r="C70" s="66">
        <v>0</v>
      </c>
      <c r="D70" s="38">
        <v>0</v>
      </c>
      <c r="E70" s="74" t="e">
        <f t="shared" si="0"/>
        <v>#DIV/0!</v>
      </c>
    </row>
    <row r="71" spans="1:5" ht="33" customHeight="1" hidden="1">
      <c r="A71" s="6" t="s">
        <v>205</v>
      </c>
      <c r="B71" s="116" t="s">
        <v>206</v>
      </c>
      <c r="C71" s="66">
        <f>SUM(C72)</f>
        <v>0</v>
      </c>
      <c r="D71" s="66">
        <f>SUM(D72)</f>
        <v>0</v>
      </c>
      <c r="E71" s="109" t="s">
        <v>263</v>
      </c>
    </row>
    <row r="72" spans="1:5" ht="31.5" hidden="1">
      <c r="A72" s="108" t="s">
        <v>207</v>
      </c>
      <c r="B72" s="116" t="s">
        <v>283</v>
      </c>
      <c r="C72" s="66">
        <v>0</v>
      </c>
      <c r="D72" s="38">
        <v>0</v>
      </c>
      <c r="E72" s="109" t="s">
        <v>263</v>
      </c>
    </row>
    <row r="73" spans="1:5" ht="15.75" hidden="1">
      <c r="A73" s="47" t="s">
        <v>191</v>
      </c>
      <c r="B73" s="94" t="s">
        <v>195</v>
      </c>
      <c r="C73" s="38">
        <f>SUM(C74)</f>
        <v>0</v>
      </c>
      <c r="D73" s="38">
        <f>SUM(D74)</f>
        <v>0</v>
      </c>
      <c r="E73" s="74" t="e">
        <f t="shared" si="0"/>
        <v>#DIV/0!</v>
      </c>
    </row>
    <row r="74" spans="1:5" ht="31.5" hidden="1">
      <c r="A74" s="43" t="s">
        <v>192</v>
      </c>
      <c r="B74" s="86" t="s">
        <v>284</v>
      </c>
      <c r="C74" s="66">
        <v>0</v>
      </c>
      <c r="D74" s="38">
        <v>0</v>
      </c>
      <c r="E74" s="74" t="e">
        <f t="shared" si="0"/>
        <v>#DIV/0!</v>
      </c>
    </row>
    <row r="75" spans="1:5" ht="12" customHeight="1">
      <c r="A75" s="10"/>
      <c r="B75" s="88"/>
      <c r="C75" s="67"/>
      <c r="D75" s="38"/>
      <c r="E75" s="74"/>
    </row>
    <row r="76" spans="1:5" ht="31.5">
      <c r="A76" s="5" t="s">
        <v>100</v>
      </c>
      <c r="B76" s="87" t="s">
        <v>17</v>
      </c>
      <c r="C76" s="37">
        <f>SUM(C77,C79,C86,C89)</f>
        <v>0</v>
      </c>
      <c r="D76" s="37">
        <f>SUM(D77,D79,D86,D89)</f>
        <v>85721</v>
      </c>
      <c r="E76" s="78" t="e">
        <f t="shared" si="0"/>
        <v>#DIV/0!</v>
      </c>
    </row>
    <row r="77" spans="1:5" s="2" customFormat="1" ht="78.75">
      <c r="A77" s="48" t="s">
        <v>95</v>
      </c>
      <c r="B77" s="95" t="s">
        <v>196</v>
      </c>
      <c r="C77" s="38">
        <f>SUM(C78)</f>
        <v>0</v>
      </c>
      <c r="D77" s="38">
        <f>SUM(D78)</f>
        <v>0</v>
      </c>
      <c r="E77" s="75" t="s">
        <v>263</v>
      </c>
    </row>
    <row r="78" spans="1:5" s="2" customFormat="1" ht="49.5" customHeight="1">
      <c r="A78" s="48" t="s">
        <v>92</v>
      </c>
      <c r="B78" s="95" t="s">
        <v>93</v>
      </c>
      <c r="C78" s="70">
        <v>0</v>
      </c>
      <c r="D78" s="38">
        <v>0</v>
      </c>
      <c r="E78" s="75" t="s">
        <v>263</v>
      </c>
    </row>
    <row r="79" spans="1:5" ht="79.5" customHeight="1">
      <c r="A79" s="48" t="s">
        <v>361</v>
      </c>
      <c r="B79" s="95" t="s">
        <v>18</v>
      </c>
      <c r="C79" s="38">
        <f>SUM(C80,C82,C84)</f>
        <v>0</v>
      </c>
      <c r="D79" s="38">
        <f>SUM(D80,D82,D84)</f>
        <v>67014</v>
      </c>
      <c r="E79" s="74" t="e">
        <f t="shared" si="0"/>
        <v>#DIV/0!</v>
      </c>
    </row>
    <row r="80" spans="1:5" ht="63">
      <c r="A80" s="48" t="s">
        <v>345</v>
      </c>
      <c r="B80" s="95" t="s">
        <v>197</v>
      </c>
      <c r="C80" s="38">
        <f>SUM(C81)</f>
        <v>0</v>
      </c>
      <c r="D80" s="38">
        <f>SUM(D81)</f>
        <v>30290</v>
      </c>
      <c r="E80" s="74" t="e">
        <f t="shared" si="0"/>
        <v>#DIV/0!</v>
      </c>
    </row>
    <row r="81" spans="1:5" ht="78.75">
      <c r="A81" s="122" t="s">
        <v>285</v>
      </c>
      <c r="B81" s="123" t="s">
        <v>286</v>
      </c>
      <c r="C81" s="67">
        <v>0</v>
      </c>
      <c r="D81" s="38">
        <v>30290</v>
      </c>
      <c r="E81" s="74" t="e">
        <f t="shared" si="0"/>
        <v>#DIV/0!</v>
      </c>
    </row>
    <row r="82" spans="1:5" ht="78.75">
      <c r="A82" s="48" t="s">
        <v>362</v>
      </c>
      <c r="B82" s="53" t="s">
        <v>198</v>
      </c>
      <c r="C82" s="38">
        <f>SUM(C83)</f>
        <v>0</v>
      </c>
      <c r="D82" s="38">
        <f>SUM(D83)</f>
        <v>4962</v>
      </c>
      <c r="E82" s="74" t="e">
        <f t="shared" si="0"/>
        <v>#DIV/0!</v>
      </c>
    </row>
    <row r="83" spans="1:5" ht="78.75">
      <c r="A83" s="4" t="s">
        <v>363</v>
      </c>
      <c r="B83" s="88" t="s">
        <v>86</v>
      </c>
      <c r="C83" s="67">
        <v>0</v>
      </c>
      <c r="D83" s="38">
        <v>4962</v>
      </c>
      <c r="E83" s="74" t="e">
        <f t="shared" si="0"/>
        <v>#DIV/0!</v>
      </c>
    </row>
    <row r="84" spans="1:5" ht="79.5" customHeight="1">
      <c r="A84" s="48" t="s">
        <v>364</v>
      </c>
      <c r="B84" s="53" t="s">
        <v>199</v>
      </c>
      <c r="C84" s="38">
        <f>SUM(C85)</f>
        <v>0</v>
      </c>
      <c r="D84" s="38">
        <f>SUM(D85)</f>
        <v>31762</v>
      </c>
      <c r="E84" s="74" t="e">
        <f t="shared" si="0"/>
        <v>#DIV/0!</v>
      </c>
    </row>
    <row r="85" spans="1:5" ht="66" customHeight="1">
      <c r="A85" s="4" t="s">
        <v>370</v>
      </c>
      <c r="B85" s="88" t="s">
        <v>29</v>
      </c>
      <c r="C85" s="67">
        <v>0</v>
      </c>
      <c r="D85" s="38">
        <v>31762</v>
      </c>
      <c r="E85" s="74" t="e">
        <f aca="true" t="shared" si="1" ref="E85:E170">(D85/C85)*100</f>
        <v>#DIV/0!</v>
      </c>
    </row>
    <row r="86" spans="1:5" ht="31.5">
      <c r="A86" s="4" t="s">
        <v>19</v>
      </c>
      <c r="B86" s="88" t="s">
        <v>20</v>
      </c>
      <c r="C86" s="38">
        <f>C87</f>
        <v>0</v>
      </c>
      <c r="D86" s="38">
        <f>D87</f>
        <v>219</v>
      </c>
      <c r="E86" s="74" t="e">
        <f t="shared" si="1"/>
        <v>#DIV/0!</v>
      </c>
    </row>
    <row r="87" spans="1:5" ht="47.25">
      <c r="A87" s="4" t="s">
        <v>371</v>
      </c>
      <c r="B87" s="88" t="s">
        <v>339</v>
      </c>
      <c r="C87" s="38">
        <f>SUM(C88)</f>
        <v>0</v>
      </c>
      <c r="D87" s="38">
        <f>SUM(D88)</f>
        <v>219</v>
      </c>
      <c r="E87" s="74" t="e">
        <f t="shared" si="1"/>
        <v>#DIV/0!</v>
      </c>
    </row>
    <row r="88" spans="1:5" ht="49.5" customHeight="1">
      <c r="A88" s="4" t="s">
        <v>30</v>
      </c>
      <c r="B88" s="88" t="s">
        <v>31</v>
      </c>
      <c r="C88" s="67">
        <v>0</v>
      </c>
      <c r="D88" s="38">
        <v>219</v>
      </c>
      <c r="E88" s="74" t="e">
        <f t="shared" si="1"/>
        <v>#DIV/0!</v>
      </c>
    </row>
    <row r="89" spans="1:5" ht="79.5" customHeight="1">
      <c r="A89" s="4" t="s">
        <v>0</v>
      </c>
      <c r="B89" s="88" t="s">
        <v>87</v>
      </c>
      <c r="C89" s="38">
        <f>SUM(C90,C92)</f>
        <v>0</v>
      </c>
      <c r="D89" s="38">
        <f>SUM(D90,D92)</f>
        <v>18488</v>
      </c>
      <c r="E89" s="74" t="e">
        <f t="shared" si="1"/>
        <v>#DIV/0!</v>
      </c>
    </row>
    <row r="90" spans="1:5" ht="47.25" hidden="1">
      <c r="A90" s="4" t="s">
        <v>200</v>
      </c>
      <c r="B90" s="88" t="s">
        <v>201</v>
      </c>
      <c r="C90" s="38">
        <f>SUM(C91)</f>
        <v>0</v>
      </c>
      <c r="D90" s="38">
        <f>SUM(D91)</f>
        <v>0</v>
      </c>
      <c r="E90" s="74" t="e">
        <f t="shared" si="1"/>
        <v>#DIV/0!</v>
      </c>
    </row>
    <row r="91" spans="1:5" ht="47.25" hidden="1">
      <c r="A91" s="4" t="s">
        <v>32</v>
      </c>
      <c r="B91" s="88" t="s">
        <v>88</v>
      </c>
      <c r="C91" s="67">
        <v>0</v>
      </c>
      <c r="D91" s="38">
        <v>0</v>
      </c>
      <c r="E91" s="74" t="e">
        <f t="shared" si="1"/>
        <v>#DIV/0!</v>
      </c>
    </row>
    <row r="92" spans="1:5" ht="79.5" customHeight="1">
      <c r="A92" s="4" t="s">
        <v>1</v>
      </c>
      <c r="B92" s="88" t="s">
        <v>202</v>
      </c>
      <c r="C92" s="38">
        <f>SUM(C93)</f>
        <v>0</v>
      </c>
      <c r="D92" s="38">
        <f>SUM(D93)</f>
        <v>18488</v>
      </c>
      <c r="E92" s="74" t="e">
        <f t="shared" si="1"/>
        <v>#DIV/0!</v>
      </c>
    </row>
    <row r="93" spans="1:5" ht="78.75">
      <c r="A93" s="4" t="s">
        <v>2</v>
      </c>
      <c r="B93" s="88" t="s">
        <v>89</v>
      </c>
      <c r="C93" s="67">
        <v>0</v>
      </c>
      <c r="D93" s="38">
        <v>18488</v>
      </c>
      <c r="E93" s="74" t="e">
        <f t="shared" si="1"/>
        <v>#DIV/0!</v>
      </c>
    </row>
    <row r="94" spans="1:5" ht="12" customHeight="1">
      <c r="A94" s="4"/>
      <c r="B94" s="88"/>
      <c r="C94" s="67"/>
      <c r="D94" s="38"/>
      <c r="E94" s="74"/>
    </row>
    <row r="95" spans="1:5" s="1" customFormat="1" ht="15.75">
      <c r="A95" s="5" t="s">
        <v>107</v>
      </c>
      <c r="B95" s="87" t="s">
        <v>22</v>
      </c>
      <c r="C95" s="37">
        <f>SUM(C96)</f>
        <v>0</v>
      </c>
      <c r="D95" s="37">
        <f>SUM(D96)</f>
        <v>3177</v>
      </c>
      <c r="E95" s="78" t="e">
        <f t="shared" si="1"/>
        <v>#DIV/0!</v>
      </c>
    </row>
    <row r="96" spans="1:5" ht="15.75">
      <c r="A96" s="4" t="s">
        <v>21</v>
      </c>
      <c r="B96" s="88" t="s">
        <v>26</v>
      </c>
      <c r="C96" s="67">
        <f>SUM(C97:C101)</f>
        <v>0</v>
      </c>
      <c r="D96" s="67">
        <f>SUM(D97:D101)</f>
        <v>3177</v>
      </c>
      <c r="E96" s="74"/>
    </row>
    <row r="97" spans="1:5" ht="31.5">
      <c r="A97" s="122" t="s">
        <v>287</v>
      </c>
      <c r="B97" s="123" t="s">
        <v>288</v>
      </c>
      <c r="C97" s="67"/>
      <c r="D97" s="65">
        <v>282</v>
      </c>
      <c r="E97" s="74"/>
    </row>
    <row r="98" spans="1:5" ht="31.5">
      <c r="A98" s="122" t="s">
        <v>289</v>
      </c>
      <c r="B98" s="123" t="s">
        <v>290</v>
      </c>
      <c r="C98" s="67"/>
      <c r="D98" s="65">
        <v>63</v>
      </c>
      <c r="E98" s="74"/>
    </row>
    <row r="99" spans="1:5" ht="15.75">
      <c r="A99" s="122" t="s">
        <v>291</v>
      </c>
      <c r="B99" s="123" t="s">
        <v>292</v>
      </c>
      <c r="C99" s="67"/>
      <c r="D99" s="65">
        <v>907</v>
      </c>
      <c r="E99" s="74"/>
    </row>
    <row r="100" spans="1:5" ht="15.75">
      <c r="A100" s="122" t="s">
        <v>293</v>
      </c>
      <c r="B100" s="123" t="s">
        <v>294</v>
      </c>
      <c r="C100" s="67"/>
      <c r="D100" s="65">
        <v>1925</v>
      </c>
      <c r="E100" s="74"/>
    </row>
    <row r="101" spans="1:5" ht="33" customHeight="1" hidden="1">
      <c r="A101" s="122" t="s">
        <v>295</v>
      </c>
      <c r="B101" s="123" t="s">
        <v>296</v>
      </c>
      <c r="C101" s="67"/>
      <c r="D101" s="65">
        <v>0</v>
      </c>
      <c r="E101" s="74"/>
    </row>
    <row r="102" spans="1:5" ht="12" customHeight="1">
      <c r="A102" s="122"/>
      <c r="B102" s="123"/>
      <c r="C102" s="67"/>
      <c r="D102" s="38"/>
      <c r="E102" s="74"/>
    </row>
    <row r="103" spans="1:5" s="1" customFormat="1" ht="31.5">
      <c r="A103" s="5" t="s">
        <v>297</v>
      </c>
      <c r="B103" s="96" t="s">
        <v>90</v>
      </c>
      <c r="C103" s="37">
        <f>SUM(C104,C107)</f>
        <v>0</v>
      </c>
      <c r="D103" s="37">
        <f>SUM(D104,D107)</f>
        <v>3764</v>
      </c>
      <c r="E103" s="78" t="e">
        <f t="shared" si="1"/>
        <v>#DIV/0!</v>
      </c>
    </row>
    <row r="104" spans="1:5" s="1" customFormat="1" ht="15.75">
      <c r="A104" s="47" t="s">
        <v>298</v>
      </c>
      <c r="B104" s="124" t="s">
        <v>299</v>
      </c>
      <c r="C104" s="38">
        <f>SUM(C105)</f>
        <v>0</v>
      </c>
      <c r="D104" s="38">
        <f>SUM(D105)</f>
        <v>1509</v>
      </c>
      <c r="E104" s="78"/>
    </row>
    <row r="105" spans="1:5" s="1" customFormat="1" ht="15.75">
      <c r="A105" s="47" t="s">
        <v>300</v>
      </c>
      <c r="B105" s="124" t="s">
        <v>301</v>
      </c>
      <c r="C105" s="38">
        <f>SUM(C106)</f>
        <v>0</v>
      </c>
      <c r="D105" s="38">
        <f>SUM(D106)</f>
        <v>1509</v>
      </c>
      <c r="E105" s="78"/>
    </row>
    <row r="106" spans="1:5" s="1" customFormat="1" ht="31.5">
      <c r="A106" s="4" t="s">
        <v>302</v>
      </c>
      <c r="B106" s="124" t="s">
        <v>303</v>
      </c>
      <c r="C106" s="38"/>
      <c r="D106" s="38">
        <v>1509</v>
      </c>
      <c r="E106" s="78"/>
    </row>
    <row r="107" spans="1:5" s="1" customFormat="1" ht="15.75">
      <c r="A107" s="47" t="s">
        <v>304</v>
      </c>
      <c r="B107" s="124" t="s">
        <v>305</v>
      </c>
      <c r="C107" s="38">
        <f>SUM(C108,C110)</f>
        <v>0</v>
      </c>
      <c r="D107" s="38">
        <f>SUM(D108,D110)</f>
        <v>2255</v>
      </c>
      <c r="E107" s="78"/>
    </row>
    <row r="108" spans="1:5" s="1" customFormat="1" ht="31.5">
      <c r="A108" s="125" t="s">
        <v>306</v>
      </c>
      <c r="B108" s="123" t="s">
        <v>307</v>
      </c>
      <c r="C108" s="38">
        <f>SUM(C109)</f>
        <v>0</v>
      </c>
      <c r="D108" s="38">
        <f>SUM(D109)</f>
        <v>59</v>
      </c>
      <c r="E108" s="78"/>
    </row>
    <row r="109" spans="1:5" s="1" customFormat="1" ht="32.25" customHeight="1">
      <c r="A109" s="122" t="s">
        <v>308</v>
      </c>
      <c r="B109" s="123" t="s">
        <v>309</v>
      </c>
      <c r="C109" s="38"/>
      <c r="D109" s="65">
        <v>59</v>
      </c>
      <c r="E109" s="78"/>
    </row>
    <row r="110" spans="1:5" s="1" customFormat="1" ht="15.75">
      <c r="A110" s="47" t="s">
        <v>310</v>
      </c>
      <c r="B110" s="97" t="s">
        <v>311</v>
      </c>
      <c r="C110" s="38">
        <f>SUM(C111)</f>
        <v>0</v>
      </c>
      <c r="D110" s="38">
        <f>SUM(D111)</f>
        <v>2196</v>
      </c>
      <c r="E110" s="74" t="e">
        <f t="shared" si="1"/>
        <v>#DIV/0!</v>
      </c>
    </row>
    <row r="111" spans="1:5" ht="31.5">
      <c r="A111" s="4" t="s">
        <v>312</v>
      </c>
      <c r="B111" s="92" t="s">
        <v>313</v>
      </c>
      <c r="C111" s="67">
        <v>0</v>
      </c>
      <c r="D111" s="38">
        <v>2196</v>
      </c>
      <c r="E111" s="74" t="e">
        <f t="shared" si="1"/>
        <v>#DIV/0!</v>
      </c>
    </row>
    <row r="112" spans="1:5" ht="12" customHeight="1">
      <c r="A112" s="4"/>
      <c r="B112" s="88"/>
      <c r="C112" s="67"/>
      <c r="D112" s="38"/>
      <c r="E112" s="74"/>
    </row>
    <row r="113" spans="1:5" ht="16.5" customHeight="1">
      <c r="A113" s="5" t="s">
        <v>101</v>
      </c>
      <c r="B113" s="87" t="s">
        <v>27</v>
      </c>
      <c r="C113" s="42">
        <f>SUM(C114,C116,C119)</f>
        <v>0</v>
      </c>
      <c r="D113" s="42">
        <f>SUM(D114,D116,D119)</f>
        <v>93923</v>
      </c>
      <c r="E113" s="78" t="e">
        <f t="shared" si="1"/>
        <v>#DIV/0!</v>
      </c>
    </row>
    <row r="114" spans="1:5" ht="15.75">
      <c r="A114" s="47" t="s">
        <v>208</v>
      </c>
      <c r="B114" s="53" t="s">
        <v>209</v>
      </c>
      <c r="C114" s="38">
        <f>SUM(C115)</f>
        <v>0</v>
      </c>
      <c r="D114" s="38">
        <f>SUM(D115)</f>
        <v>1037</v>
      </c>
      <c r="E114" s="74" t="e">
        <f t="shared" si="1"/>
        <v>#DIV/0!</v>
      </c>
    </row>
    <row r="115" spans="1:5" ht="31.5">
      <c r="A115" s="47" t="s">
        <v>41</v>
      </c>
      <c r="B115" s="53" t="s">
        <v>33</v>
      </c>
      <c r="C115" s="31"/>
      <c r="D115" s="38">
        <v>1037</v>
      </c>
      <c r="E115" s="74" t="e">
        <f t="shared" si="1"/>
        <v>#DIV/0!</v>
      </c>
    </row>
    <row r="116" spans="1:5" ht="79.5" customHeight="1">
      <c r="A116" s="47" t="s">
        <v>3</v>
      </c>
      <c r="B116" s="97" t="s">
        <v>210</v>
      </c>
      <c r="C116" s="38">
        <f>SUM(C117)</f>
        <v>0</v>
      </c>
      <c r="D116" s="38">
        <f>SUM(D117)</f>
        <v>78090</v>
      </c>
      <c r="E116" s="74" t="e">
        <f t="shared" si="1"/>
        <v>#DIV/0!</v>
      </c>
    </row>
    <row r="117" spans="1:5" ht="79.5" customHeight="1">
      <c r="A117" s="4" t="s">
        <v>4</v>
      </c>
      <c r="B117" s="88" t="s">
        <v>314</v>
      </c>
      <c r="C117" s="38">
        <f>SUM(C118)</f>
        <v>0</v>
      </c>
      <c r="D117" s="38">
        <f>SUM(D118)</f>
        <v>78090</v>
      </c>
      <c r="E117" s="74" t="e">
        <f t="shared" si="1"/>
        <v>#DIV/0!</v>
      </c>
    </row>
    <row r="118" spans="1:5" ht="94.5">
      <c r="A118" s="47" t="s">
        <v>5</v>
      </c>
      <c r="B118" s="53" t="s">
        <v>315</v>
      </c>
      <c r="C118" s="31"/>
      <c r="D118" s="38">
        <v>78090</v>
      </c>
      <c r="E118" s="74" t="e">
        <f t="shared" si="1"/>
        <v>#DIV/0!</v>
      </c>
    </row>
    <row r="119" spans="1:5" ht="49.5" customHeight="1">
      <c r="A119" s="48" t="s">
        <v>258</v>
      </c>
      <c r="B119" s="95" t="s">
        <v>212</v>
      </c>
      <c r="C119" s="38">
        <f>SUM(C120,C122)</f>
        <v>0</v>
      </c>
      <c r="D119" s="38">
        <f>SUM(D120,D122)</f>
        <v>14796</v>
      </c>
      <c r="E119" s="74" t="e">
        <f t="shared" si="1"/>
        <v>#DIV/0!</v>
      </c>
    </row>
    <row r="120" spans="1:5" ht="31.5">
      <c r="A120" s="47" t="s">
        <v>211</v>
      </c>
      <c r="B120" s="53" t="s">
        <v>213</v>
      </c>
      <c r="C120" s="38">
        <f>SUM(C121)</f>
        <v>0</v>
      </c>
      <c r="D120" s="38">
        <f>SUM(D121)</f>
        <v>14790</v>
      </c>
      <c r="E120" s="74" t="e">
        <f t="shared" si="1"/>
        <v>#DIV/0!</v>
      </c>
    </row>
    <row r="121" spans="1:5" ht="47.25">
      <c r="A121" s="4" t="s">
        <v>91</v>
      </c>
      <c r="B121" s="92" t="s">
        <v>112</v>
      </c>
      <c r="C121" s="67"/>
      <c r="D121" s="38">
        <v>14790</v>
      </c>
      <c r="E121" s="74" t="e">
        <f t="shared" si="1"/>
        <v>#DIV/0!</v>
      </c>
    </row>
    <row r="122" spans="1:5" ht="47.25">
      <c r="A122" s="47" t="s">
        <v>6</v>
      </c>
      <c r="B122" s="97" t="s">
        <v>214</v>
      </c>
      <c r="C122" s="38">
        <f>SUM(C123)</f>
        <v>0</v>
      </c>
      <c r="D122" s="38">
        <f>SUM(D123)</f>
        <v>6</v>
      </c>
      <c r="E122" s="74" t="e">
        <f t="shared" si="1"/>
        <v>#DIV/0!</v>
      </c>
    </row>
    <row r="123" spans="1:5" ht="49.5" customHeight="1">
      <c r="A123" s="4" t="s">
        <v>7</v>
      </c>
      <c r="B123" s="92" t="s">
        <v>117</v>
      </c>
      <c r="C123" s="67"/>
      <c r="D123" s="38">
        <v>6</v>
      </c>
      <c r="E123" s="74" t="e">
        <f t="shared" si="1"/>
        <v>#DIV/0!</v>
      </c>
    </row>
    <row r="124" spans="1:5" ht="12" customHeight="1">
      <c r="A124" s="4"/>
      <c r="B124" s="88"/>
      <c r="C124" s="67"/>
      <c r="D124" s="38"/>
      <c r="E124" s="74"/>
    </row>
    <row r="125" spans="1:5" ht="15.75">
      <c r="A125" s="5" t="s">
        <v>102</v>
      </c>
      <c r="B125" s="87" t="s">
        <v>23</v>
      </c>
      <c r="C125" s="37">
        <f>SUM(C126,C129,C130,C131,C133,C136,C144,C145,C149,C151,C153,C155,C156)</f>
        <v>0</v>
      </c>
      <c r="D125" s="37">
        <f>SUM(D126,D129,D130,D131,D133,D136,D144,D145,D149,D151,D153,D155,D156)</f>
        <v>17851</v>
      </c>
      <c r="E125" s="78" t="e">
        <f t="shared" si="1"/>
        <v>#DIV/0!</v>
      </c>
    </row>
    <row r="126" spans="1:5" ht="31.5">
      <c r="A126" s="3" t="s">
        <v>58</v>
      </c>
      <c r="B126" s="88" t="s">
        <v>45</v>
      </c>
      <c r="C126" s="38">
        <f>SUM(C127,C128)</f>
        <v>0</v>
      </c>
      <c r="D126" s="38">
        <f>SUM(D127,D128)</f>
        <v>423</v>
      </c>
      <c r="E126" s="74" t="e">
        <f t="shared" si="1"/>
        <v>#DIV/0!</v>
      </c>
    </row>
    <row r="127" spans="1:5" ht="114" customHeight="1">
      <c r="A127" s="43" t="s">
        <v>8</v>
      </c>
      <c r="B127" s="89" t="s">
        <v>215</v>
      </c>
      <c r="C127" s="66"/>
      <c r="D127" s="38">
        <v>405</v>
      </c>
      <c r="E127" s="74" t="e">
        <f t="shared" si="1"/>
        <v>#DIV/0!</v>
      </c>
    </row>
    <row r="128" spans="1:5" ht="63">
      <c r="A128" s="43" t="s">
        <v>216</v>
      </c>
      <c r="B128" s="89" t="s">
        <v>217</v>
      </c>
      <c r="C128" s="66"/>
      <c r="D128" s="38">
        <v>18</v>
      </c>
      <c r="E128" s="74" t="e">
        <f t="shared" si="1"/>
        <v>#DIV/0!</v>
      </c>
    </row>
    <row r="129" spans="1:5" ht="63">
      <c r="A129" s="3" t="s">
        <v>59</v>
      </c>
      <c r="B129" s="88" t="s">
        <v>46</v>
      </c>
      <c r="C129" s="67"/>
      <c r="D129" s="38">
        <v>122</v>
      </c>
      <c r="E129" s="74" t="e">
        <f t="shared" si="1"/>
        <v>#DIV/0!</v>
      </c>
    </row>
    <row r="130" spans="1:5" ht="63">
      <c r="A130" s="3" t="s">
        <v>47</v>
      </c>
      <c r="B130" s="88" t="s">
        <v>48</v>
      </c>
      <c r="C130" s="67"/>
      <c r="D130" s="38">
        <v>17</v>
      </c>
      <c r="E130" s="74" t="e">
        <f t="shared" si="1"/>
        <v>#DIV/0!</v>
      </c>
    </row>
    <row r="131" spans="1:5" ht="47.25">
      <c r="A131" s="11" t="s">
        <v>113</v>
      </c>
      <c r="B131" s="91" t="s">
        <v>114</v>
      </c>
      <c r="C131" s="38">
        <f>SUM(C132)</f>
        <v>0</v>
      </c>
      <c r="D131" s="38">
        <f>SUM(D132)</f>
        <v>7</v>
      </c>
      <c r="E131" s="74" t="e">
        <f t="shared" si="1"/>
        <v>#DIV/0!</v>
      </c>
    </row>
    <row r="132" spans="1:5" ht="47.25">
      <c r="A132" s="43" t="s">
        <v>218</v>
      </c>
      <c r="B132" s="86" t="s">
        <v>219</v>
      </c>
      <c r="C132" s="66"/>
      <c r="D132" s="38">
        <v>7</v>
      </c>
      <c r="E132" s="74" t="e">
        <f t="shared" si="1"/>
        <v>#DIV/0!</v>
      </c>
    </row>
    <row r="133" spans="1:5" ht="33" customHeight="1">
      <c r="A133" s="43" t="s">
        <v>251</v>
      </c>
      <c r="B133" s="86" t="s">
        <v>252</v>
      </c>
      <c r="C133" s="66">
        <f>SUM(C134)</f>
        <v>0</v>
      </c>
      <c r="D133" s="66">
        <f>SUM(D134)</f>
        <v>0</v>
      </c>
      <c r="E133" s="75" t="s">
        <v>154</v>
      </c>
    </row>
    <row r="134" spans="1:5" ht="48" customHeight="1">
      <c r="A134" s="43" t="s">
        <v>316</v>
      </c>
      <c r="B134" s="126" t="s">
        <v>253</v>
      </c>
      <c r="C134" s="66">
        <f>SUM(C135)</f>
        <v>0</v>
      </c>
      <c r="D134" s="66">
        <f>SUM(D135)</f>
        <v>0</v>
      </c>
      <c r="E134" s="75"/>
    </row>
    <row r="135" spans="1:5" ht="65.25" customHeight="1">
      <c r="A135" s="122" t="s">
        <v>317</v>
      </c>
      <c r="B135" s="127" t="s">
        <v>318</v>
      </c>
      <c r="C135" s="66"/>
      <c r="D135" s="38">
        <v>0</v>
      </c>
      <c r="E135" s="75" t="s">
        <v>154</v>
      </c>
    </row>
    <row r="136" spans="1:5" ht="95.25" customHeight="1">
      <c r="A136" s="128" t="s">
        <v>319</v>
      </c>
      <c r="B136" s="129" t="s">
        <v>320</v>
      </c>
      <c r="C136" s="38">
        <f>SUM(C137:C143)</f>
        <v>0</v>
      </c>
      <c r="D136" s="38">
        <f>SUM(D137:D143)</f>
        <v>1216</v>
      </c>
      <c r="E136" s="74" t="e">
        <f t="shared" si="1"/>
        <v>#DIV/0!</v>
      </c>
    </row>
    <row r="137" spans="1:5" ht="31.5">
      <c r="A137" s="49" t="s">
        <v>321</v>
      </c>
      <c r="B137" s="53" t="s">
        <v>222</v>
      </c>
      <c r="C137" s="31"/>
      <c r="D137" s="38">
        <v>440</v>
      </c>
      <c r="E137" s="74" t="e">
        <f t="shared" si="1"/>
        <v>#DIV/0!</v>
      </c>
    </row>
    <row r="138" spans="1:5" ht="49.5" customHeight="1">
      <c r="A138" s="49" t="s">
        <v>322</v>
      </c>
      <c r="B138" s="53" t="s">
        <v>223</v>
      </c>
      <c r="C138" s="31"/>
      <c r="D138" s="38">
        <v>57</v>
      </c>
      <c r="E138" s="74" t="e">
        <f t="shared" si="1"/>
        <v>#DIV/0!</v>
      </c>
    </row>
    <row r="139" spans="1:5" ht="32.25" customHeight="1">
      <c r="A139" s="44" t="s">
        <v>323</v>
      </c>
      <c r="B139" s="53" t="s">
        <v>224</v>
      </c>
      <c r="C139" s="31"/>
      <c r="D139" s="38">
        <v>153</v>
      </c>
      <c r="E139" s="74" t="e">
        <f t="shared" si="1"/>
        <v>#DIV/0!</v>
      </c>
    </row>
    <row r="140" spans="1:5" ht="48" customHeight="1" hidden="1">
      <c r="A140" s="49" t="s">
        <v>225</v>
      </c>
      <c r="B140" s="53" t="s">
        <v>228</v>
      </c>
      <c r="C140" s="31"/>
      <c r="D140" s="38">
        <v>0</v>
      </c>
      <c r="E140" s="74" t="e">
        <f t="shared" si="1"/>
        <v>#DIV/0!</v>
      </c>
    </row>
    <row r="141" spans="1:5" ht="32.25" customHeight="1">
      <c r="A141" s="11" t="s">
        <v>372</v>
      </c>
      <c r="B141" s="116" t="s">
        <v>228</v>
      </c>
      <c r="C141" s="31"/>
      <c r="D141" s="38">
        <v>0</v>
      </c>
      <c r="E141" s="74" t="e">
        <f t="shared" si="1"/>
        <v>#DIV/0!</v>
      </c>
    </row>
    <row r="142" spans="1:5" ht="31.5">
      <c r="A142" s="49" t="s">
        <v>226</v>
      </c>
      <c r="B142" s="53" t="s">
        <v>229</v>
      </c>
      <c r="C142" s="31"/>
      <c r="D142" s="38">
        <v>507</v>
      </c>
      <c r="E142" s="74" t="e">
        <f t="shared" si="1"/>
        <v>#DIV/0!</v>
      </c>
    </row>
    <row r="143" spans="1:5" ht="31.5">
      <c r="A143" s="49" t="s">
        <v>227</v>
      </c>
      <c r="B143" s="53" t="s">
        <v>230</v>
      </c>
      <c r="C143" s="31"/>
      <c r="D143" s="38">
        <v>59</v>
      </c>
      <c r="E143" s="74" t="e">
        <f t="shared" si="1"/>
        <v>#DIV/0!</v>
      </c>
    </row>
    <row r="144" spans="1:5" ht="63">
      <c r="A144" s="3" t="s">
        <v>49</v>
      </c>
      <c r="B144" s="88" t="s">
        <v>50</v>
      </c>
      <c r="C144" s="67"/>
      <c r="D144" s="38">
        <v>5505</v>
      </c>
      <c r="E144" s="74" t="e">
        <f t="shared" si="1"/>
        <v>#DIV/0!</v>
      </c>
    </row>
    <row r="145" spans="1:5" ht="31.5">
      <c r="A145" s="3" t="s">
        <v>324</v>
      </c>
      <c r="B145" s="88" t="s">
        <v>51</v>
      </c>
      <c r="C145" s="38">
        <f>SUM(C146,C148)</f>
        <v>0</v>
      </c>
      <c r="D145" s="38">
        <f>SUM(D146,D148)</f>
        <v>2803</v>
      </c>
      <c r="E145" s="74" t="e">
        <f t="shared" si="1"/>
        <v>#DIV/0!</v>
      </c>
    </row>
    <row r="146" spans="1:5" ht="47.25">
      <c r="A146" s="125" t="s">
        <v>325</v>
      </c>
      <c r="B146" s="123" t="s">
        <v>374</v>
      </c>
      <c r="C146" s="38">
        <f>SUM(C147)</f>
        <v>0</v>
      </c>
      <c r="D146" s="38">
        <f>SUM(D147)</f>
        <v>1</v>
      </c>
      <c r="E146" s="74"/>
    </row>
    <row r="147" spans="1:5" ht="48.75" customHeight="1">
      <c r="A147" s="122" t="s">
        <v>326</v>
      </c>
      <c r="B147" s="127" t="s">
        <v>327</v>
      </c>
      <c r="C147" s="38"/>
      <c r="D147" s="65">
        <v>1</v>
      </c>
      <c r="E147" s="74"/>
    </row>
    <row r="148" spans="1:5" ht="31.5">
      <c r="A148" s="122" t="s">
        <v>328</v>
      </c>
      <c r="B148" s="127" t="s">
        <v>329</v>
      </c>
      <c r="C148" s="38"/>
      <c r="D148" s="65">
        <v>2802</v>
      </c>
      <c r="E148" s="74"/>
    </row>
    <row r="149" spans="1:5" ht="49.5" customHeight="1">
      <c r="A149" s="130" t="s">
        <v>119</v>
      </c>
      <c r="B149" s="131" t="s">
        <v>115</v>
      </c>
      <c r="C149" s="38">
        <f>SUM(C150)</f>
        <v>0</v>
      </c>
      <c r="D149" s="38">
        <f>SUM(D150)</f>
        <v>15</v>
      </c>
      <c r="E149" s="74" t="e">
        <f t="shared" si="1"/>
        <v>#DIV/0!</v>
      </c>
    </row>
    <row r="150" spans="1:5" ht="49.5" customHeight="1">
      <c r="A150" s="49" t="s">
        <v>256</v>
      </c>
      <c r="B150" s="53" t="s">
        <v>259</v>
      </c>
      <c r="C150" s="31"/>
      <c r="D150" s="38">
        <v>15</v>
      </c>
      <c r="E150" s="74" t="e">
        <f t="shared" si="1"/>
        <v>#DIV/0!</v>
      </c>
    </row>
    <row r="151" spans="1:5" ht="31.5" hidden="1">
      <c r="A151" s="11" t="s">
        <v>260</v>
      </c>
      <c r="B151" s="91" t="s">
        <v>261</v>
      </c>
      <c r="C151" s="38">
        <f>SUM(C152)</f>
        <v>0</v>
      </c>
      <c r="D151" s="38">
        <f>SUM(D152)</f>
        <v>0</v>
      </c>
      <c r="E151" s="75" t="s">
        <v>263</v>
      </c>
    </row>
    <row r="152" spans="1:5" ht="32.25" customHeight="1" hidden="1">
      <c r="A152" s="11" t="s">
        <v>121</v>
      </c>
      <c r="B152" s="91" t="s">
        <v>122</v>
      </c>
      <c r="C152" s="71"/>
      <c r="D152" s="38"/>
      <c r="E152" s="75" t="s">
        <v>263</v>
      </c>
    </row>
    <row r="153" spans="1:5" ht="61.5" customHeight="1">
      <c r="A153" s="125" t="s">
        <v>330</v>
      </c>
      <c r="B153" s="127" t="s">
        <v>331</v>
      </c>
      <c r="C153" s="71">
        <f>SUM(C154)</f>
        <v>0</v>
      </c>
      <c r="D153" s="71">
        <f>SUM(D154)</f>
        <v>124</v>
      </c>
      <c r="E153" s="75"/>
    </row>
    <row r="154" spans="1:5" ht="78" customHeight="1">
      <c r="A154" s="125" t="s">
        <v>332</v>
      </c>
      <c r="B154" s="127" t="s">
        <v>333</v>
      </c>
      <c r="C154" s="71"/>
      <c r="D154" s="65">
        <v>124</v>
      </c>
      <c r="E154" s="75"/>
    </row>
    <row r="155" spans="1:5" ht="64.5" customHeight="1">
      <c r="A155" s="125" t="s">
        <v>334</v>
      </c>
      <c r="B155" s="127" t="s">
        <v>335</v>
      </c>
      <c r="C155" s="71"/>
      <c r="D155" s="65">
        <v>37</v>
      </c>
      <c r="E155" s="75"/>
    </row>
    <row r="156" spans="1:5" ht="31.5">
      <c r="A156" s="128" t="s">
        <v>56</v>
      </c>
      <c r="B156" s="129" t="s">
        <v>57</v>
      </c>
      <c r="C156" s="38">
        <f>SUM(C157)</f>
        <v>0</v>
      </c>
      <c r="D156" s="38">
        <f>SUM(D157)</f>
        <v>7582</v>
      </c>
      <c r="E156" s="74" t="e">
        <f t="shared" si="1"/>
        <v>#DIV/0!</v>
      </c>
    </row>
    <row r="157" spans="1:5" ht="47.25">
      <c r="A157" s="44" t="s">
        <v>231</v>
      </c>
      <c r="B157" s="53" t="s">
        <v>232</v>
      </c>
      <c r="C157" s="31"/>
      <c r="D157" s="38">
        <v>7582</v>
      </c>
      <c r="E157" s="74" t="e">
        <f t="shared" si="1"/>
        <v>#DIV/0!</v>
      </c>
    </row>
    <row r="158" spans="1:5" ht="12" customHeight="1">
      <c r="A158" s="12"/>
      <c r="B158" s="93"/>
      <c r="C158" s="69"/>
      <c r="D158" s="38"/>
      <c r="E158" s="74"/>
    </row>
    <row r="159" spans="1:5" ht="15.75">
      <c r="A159" s="13" t="s">
        <v>108</v>
      </c>
      <c r="B159" s="98" t="s">
        <v>42</v>
      </c>
      <c r="C159" s="37">
        <f>SUM(C160,C162)</f>
        <v>0</v>
      </c>
      <c r="D159" s="37">
        <f>SUM(D160,D162)</f>
        <v>15</v>
      </c>
      <c r="E159" s="78" t="e">
        <f t="shared" si="1"/>
        <v>#DIV/0!</v>
      </c>
    </row>
    <row r="160" spans="1:5" ht="15.75">
      <c r="A160" s="4" t="s">
        <v>234</v>
      </c>
      <c r="B160" s="93" t="s">
        <v>235</v>
      </c>
      <c r="C160" s="38">
        <f>SUM(C161)</f>
        <v>0</v>
      </c>
      <c r="D160" s="38">
        <f>SUM(D161)</f>
        <v>-51</v>
      </c>
      <c r="E160" s="79" t="s">
        <v>263</v>
      </c>
    </row>
    <row r="161" spans="1:5" ht="31.5">
      <c r="A161" s="4" t="s">
        <v>123</v>
      </c>
      <c r="B161" s="93" t="s">
        <v>124</v>
      </c>
      <c r="C161" s="69"/>
      <c r="D161" s="38">
        <v>-51</v>
      </c>
      <c r="E161" s="75" t="s">
        <v>263</v>
      </c>
    </row>
    <row r="162" spans="1:5" ht="15.75">
      <c r="A162" s="50" t="s">
        <v>108</v>
      </c>
      <c r="B162" s="95" t="s">
        <v>233</v>
      </c>
      <c r="C162" s="38">
        <f>SUM(C163)</f>
        <v>0</v>
      </c>
      <c r="D162" s="38">
        <f>SUM(D163)</f>
        <v>66</v>
      </c>
      <c r="E162" s="74" t="e">
        <f t="shared" si="1"/>
        <v>#DIV/0!</v>
      </c>
    </row>
    <row r="163" spans="1:5" ht="15.75">
      <c r="A163" s="4" t="s">
        <v>43</v>
      </c>
      <c r="B163" s="93" t="s">
        <v>44</v>
      </c>
      <c r="C163" s="69"/>
      <c r="D163" s="38">
        <v>66</v>
      </c>
      <c r="E163" s="74" t="e">
        <f t="shared" si="1"/>
        <v>#DIV/0!</v>
      </c>
    </row>
    <row r="164" spans="1:5" ht="11.25" customHeight="1">
      <c r="A164" s="6"/>
      <c r="B164" s="90"/>
      <c r="C164" s="65"/>
      <c r="D164" s="38"/>
      <c r="E164" s="74"/>
    </row>
    <row r="165" spans="1:5" ht="15.75">
      <c r="A165" s="16" t="s">
        <v>126</v>
      </c>
      <c r="B165" s="87" t="s">
        <v>127</v>
      </c>
      <c r="C165" s="18" t="e">
        <f>C166+#REF!+C223</f>
        <v>#REF!</v>
      </c>
      <c r="D165" s="18">
        <f>D166+D223</f>
        <v>571911</v>
      </c>
      <c r="E165" s="78" t="e">
        <f t="shared" si="1"/>
        <v>#REF!</v>
      </c>
    </row>
    <row r="166" spans="1:5" ht="31.5">
      <c r="A166" s="83" t="s">
        <v>341</v>
      </c>
      <c r="B166" s="17" t="s">
        <v>342</v>
      </c>
      <c r="C166" s="18" t="e">
        <f>C167+C183+C214+C218</f>
        <v>#REF!</v>
      </c>
      <c r="D166" s="18">
        <f>D167+D183+D214+D218</f>
        <v>582236</v>
      </c>
      <c r="E166" s="78" t="e">
        <f t="shared" si="1"/>
        <v>#REF!</v>
      </c>
    </row>
    <row r="167" spans="1:5" ht="31.5">
      <c r="A167" s="5" t="s">
        <v>128</v>
      </c>
      <c r="B167" s="19" t="s">
        <v>129</v>
      </c>
      <c r="C167" s="20" t="e">
        <f>SUM(#REF!,#REF!,#REF!,C168,#REF!,#REF!,#REF!,#REF!,#REF!,C170)</f>
        <v>#REF!</v>
      </c>
      <c r="D167" s="20">
        <f>D168+D170</f>
        <v>19609</v>
      </c>
      <c r="E167" s="78" t="e">
        <f t="shared" si="1"/>
        <v>#REF!</v>
      </c>
    </row>
    <row r="168" spans="1:5" ht="63">
      <c r="A168" s="6" t="s">
        <v>375</v>
      </c>
      <c r="B168" s="80" t="s">
        <v>264</v>
      </c>
      <c r="C168" s="52">
        <f>C169</f>
        <v>0</v>
      </c>
      <c r="D168" s="52">
        <f>D169</f>
        <v>0</v>
      </c>
      <c r="E168" s="74" t="e">
        <f t="shared" si="1"/>
        <v>#DIV/0!</v>
      </c>
    </row>
    <row r="169" spans="1:5" ht="47.25">
      <c r="A169" s="6" t="s">
        <v>343</v>
      </c>
      <c r="B169" s="80" t="s">
        <v>265</v>
      </c>
      <c r="C169" s="52"/>
      <c r="D169" s="52">
        <v>0</v>
      </c>
      <c r="E169" s="74" t="e">
        <f t="shared" si="1"/>
        <v>#DIV/0!</v>
      </c>
    </row>
    <row r="170" spans="1:5" ht="15.75">
      <c r="A170" s="47" t="s">
        <v>236</v>
      </c>
      <c r="B170" s="59" t="s">
        <v>237</v>
      </c>
      <c r="C170" s="52" t="e">
        <f>C171</f>
        <v>#REF!</v>
      </c>
      <c r="D170" s="52">
        <f>D171</f>
        <v>19609</v>
      </c>
      <c r="E170" s="74" t="e">
        <f t="shared" si="1"/>
        <v>#REF!</v>
      </c>
    </row>
    <row r="171" spans="1:5" ht="15.75">
      <c r="A171" s="4" t="s">
        <v>130</v>
      </c>
      <c r="B171" s="21" t="s">
        <v>131</v>
      </c>
      <c r="C171" s="22" t="e">
        <f>C172+C173+C174+C175+C177+C178+C176+C179+C180+C181+#REF!+#REF!</f>
        <v>#REF!</v>
      </c>
      <c r="D171" s="22">
        <f>D172+D173+D174+D175+D177+D178+D176+D179+D180+D181</f>
        <v>19609</v>
      </c>
      <c r="E171" s="74" t="e">
        <f aca="true" t="shared" si="2" ref="E171:E226">(D171/C171)*100</f>
        <v>#REF!</v>
      </c>
    </row>
    <row r="172" spans="1:5" ht="94.5">
      <c r="A172" s="138" t="s">
        <v>68</v>
      </c>
      <c r="B172" s="21" t="s">
        <v>131</v>
      </c>
      <c r="C172" s="72"/>
      <c r="D172" s="24">
        <v>0</v>
      </c>
      <c r="E172" s="74" t="e">
        <f t="shared" si="2"/>
        <v>#DIV/0!</v>
      </c>
    </row>
    <row r="173" spans="1:5" ht="79.5" customHeight="1">
      <c r="A173" s="138" t="s">
        <v>132</v>
      </c>
      <c r="B173" s="21" t="s">
        <v>131</v>
      </c>
      <c r="C173" s="72"/>
      <c r="D173" s="22">
        <v>1600</v>
      </c>
      <c r="E173" s="74" t="e">
        <f t="shared" si="2"/>
        <v>#DIV/0!</v>
      </c>
    </row>
    <row r="174" spans="1:5" ht="47.25">
      <c r="A174" s="138" t="s">
        <v>69</v>
      </c>
      <c r="B174" s="21" t="s">
        <v>131</v>
      </c>
      <c r="C174" s="72"/>
      <c r="D174" s="22">
        <v>5032</v>
      </c>
      <c r="E174" s="74" t="e">
        <f t="shared" si="2"/>
        <v>#DIV/0!</v>
      </c>
    </row>
    <row r="175" spans="1:5" ht="31.5" customHeight="1">
      <c r="A175" s="139" t="s">
        <v>70</v>
      </c>
      <c r="B175" s="21" t="s">
        <v>131</v>
      </c>
      <c r="C175" s="72"/>
      <c r="D175" s="22">
        <v>815</v>
      </c>
      <c r="E175" s="74" t="e">
        <f t="shared" si="2"/>
        <v>#DIV/0!</v>
      </c>
    </row>
    <row r="176" spans="1:5" ht="47.25">
      <c r="A176" s="139" t="s">
        <v>71</v>
      </c>
      <c r="B176" s="21" t="s">
        <v>131</v>
      </c>
      <c r="C176" s="72"/>
      <c r="D176" s="22">
        <v>12162</v>
      </c>
      <c r="E176" s="74" t="e">
        <f t="shared" si="2"/>
        <v>#DIV/0!</v>
      </c>
    </row>
    <row r="177" spans="1:5" ht="31.5" customHeight="1">
      <c r="A177" s="139" t="s">
        <v>72</v>
      </c>
      <c r="B177" s="21" t="s">
        <v>131</v>
      </c>
      <c r="C177" s="72"/>
      <c r="D177" s="22">
        <v>0</v>
      </c>
      <c r="E177" s="74" t="e">
        <f>(D177/C177)*100</f>
        <v>#DIV/0!</v>
      </c>
    </row>
    <row r="178" spans="1:5" ht="31.5" customHeight="1">
      <c r="A178" s="138" t="s">
        <v>73</v>
      </c>
      <c r="B178" s="21" t="s">
        <v>131</v>
      </c>
      <c r="C178" s="72"/>
      <c r="D178" s="22">
        <v>0</v>
      </c>
      <c r="E178" s="74" t="e">
        <f t="shared" si="2"/>
        <v>#DIV/0!</v>
      </c>
    </row>
    <row r="179" spans="1:5" ht="47.25" customHeight="1">
      <c r="A179" s="138" t="s">
        <v>74</v>
      </c>
      <c r="B179" s="21" t="s">
        <v>131</v>
      </c>
      <c r="C179" s="72"/>
      <c r="D179" s="22">
        <v>0</v>
      </c>
      <c r="E179" s="74" t="e">
        <f t="shared" si="2"/>
        <v>#DIV/0!</v>
      </c>
    </row>
    <row r="180" spans="1:5" ht="31.5" customHeight="1">
      <c r="A180" s="138" t="s">
        <v>75</v>
      </c>
      <c r="B180" s="21" t="s">
        <v>131</v>
      </c>
      <c r="C180" s="72"/>
      <c r="D180" s="22">
        <v>0</v>
      </c>
      <c r="E180" s="74" t="e">
        <f t="shared" si="2"/>
        <v>#DIV/0!</v>
      </c>
    </row>
    <row r="181" spans="1:5" ht="66" customHeight="1">
      <c r="A181" s="138" t="s">
        <v>76</v>
      </c>
      <c r="B181" s="21" t="s">
        <v>131</v>
      </c>
      <c r="C181" s="72"/>
      <c r="D181" s="22">
        <v>0</v>
      </c>
      <c r="E181" s="74" t="e">
        <f t="shared" si="2"/>
        <v>#DIV/0!</v>
      </c>
    </row>
    <row r="182" spans="1:5" ht="12" customHeight="1">
      <c r="A182" s="23"/>
      <c r="B182" s="21"/>
      <c r="C182" s="72"/>
      <c r="D182" s="22"/>
      <c r="E182" s="74"/>
    </row>
    <row r="183" spans="1:5" ht="31.5">
      <c r="A183" s="25" t="s">
        <v>133</v>
      </c>
      <c r="B183" s="26" t="s">
        <v>134</v>
      </c>
      <c r="C183" s="18" t="e">
        <f>SUM(#REF!,C186,C188,C190,C201,C203,#REF!,#REF!,C205,C207)</f>
        <v>#REF!</v>
      </c>
      <c r="D183" s="18">
        <f>SUM(D186,D188,D190,D201,D203,D205,D207)</f>
        <v>562088</v>
      </c>
      <c r="E183" s="78" t="e">
        <f t="shared" si="2"/>
        <v>#REF!</v>
      </c>
    </row>
    <row r="184" spans="1:5" ht="47.25">
      <c r="A184" s="11" t="s">
        <v>77</v>
      </c>
      <c r="B184" s="60" t="s">
        <v>78</v>
      </c>
      <c r="C184" s="18"/>
      <c r="D184" s="27">
        <f>D185</f>
        <v>0</v>
      </c>
      <c r="E184" s="78"/>
    </row>
    <row r="185" spans="1:5" ht="47.25" customHeight="1">
      <c r="A185" s="11" t="s">
        <v>79</v>
      </c>
      <c r="B185" s="28" t="s">
        <v>80</v>
      </c>
      <c r="C185" s="18"/>
      <c r="D185" s="27">
        <v>0</v>
      </c>
      <c r="E185" s="78"/>
    </row>
    <row r="186" spans="1:5" ht="31.5" customHeight="1">
      <c r="A186" s="49" t="s">
        <v>238</v>
      </c>
      <c r="B186" s="60" t="s">
        <v>239</v>
      </c>
      <c r="C186" s="27">
        <f>SUM(C187)</f>
        <v>0</v>
      </c>
      <c r="D186" s="27">
        <f>SUM(D187)</f>
        <v>8250</v>
      </c>
      <c r="E186" s="74" t="e">
        <f t="shared" si="2"/>
        <v>#DIV/0!</v>
      </c>
    </row>
    <row r="187" spans="1:5" ht="31.5">
      <c r="A187" s="4" t="s">
        <v>135</v>
      </c>
      <c r="B187" s="28" t="s">
        <v>136</v>
      </c>
      <c r="C187" s="31"/>
      <c r="D187" s="27">
        <v>8250</v>
      </c>
      <c r="E187" s="74" t="e">
        <f t="shared" si="2"/>
        <v>#DIV/0!</v>
      </c>
    </row>
    <row r="188" spans="1:5" ht="47.25">
      <c r="A188" s="3" t="s">
        <v>240</v>
      </c>
      <c r="B188" s="28" t="s">
        <v>241</v>
      </c>
      <c r="C188" s="27">
        <f>SUM(C189)</f>
        <v>0</v>
      </c>
      <c r="D188" s="27">
        <f>SUM(D189)</f>
        <v>76449</v>
      </c>
      <c r="E188" s="74" t="e">
        <f t="shared" si="2"/>
        <v>#DIV/0!</v>
      </c>
    </row>
    <row r="189" spans="1:5" ht="47.25">
      <c r="A189" s="3" t="s">
        <v>137</v>
      </c>
      <c r="B189" s="28" t="s">
        <v>138</v>
      </c>
      <c r="C189" s="31"/>
      <c r="D189" s="29">
        <v>76449</v>
      </c>
      <c r="E189" s="74" t="e">
        <f t="shared" si="2"/>
        <v>#DIV/0!</v>
      </c>
    </row>
    <row r="190" spans="1:5" ht="31.5">
      <c r="A190" s="44" t="s">
        <v>242</v>
      </c>
      <c r="B190" s="45" t="s">
        <v>243</v>
      </c>
      <c r="C190" s="29">
        <f>SUM(C191)</f>
        <v>0</v>
      </c>
      <c r="D190" s="29">
        <f>SUM(D191)</f>
        <v>12442</v>
      </c>
      <c r="E190" s="74" t="e">
        <f t="shared" si="2"/>
        <v>#DIV/0!</v>
      </c>
    </row>
    <row r="191" spans="1:5" ht="31.5">
      <c r="A191" s="3" t="s">
        <v>139</v>
      </c>
      <c r="B191" s="30" t="s">
        <v>140</v>
      </c>
      <c r="C191" s="29">
        <f>SUM(C192:C200)</f>
        <v>0</v>
      </c>
      <c r="D191" s="29">
        <f>SUM(D192:D200)</f>
        <v>12442</v>
      </c>
      <c r="E191" s="74" t="e">
        <f t="shared" si="2"/>
        <v>#DIV/0!</v>
      </c>
    </row>
    <row r="192" spans="1:5" ht="31.5">
      <c r="A192" s="23" t="s">
        <v>141</v>
      </c>
      <c r="B192" s="30" t="s">
        <v>140</v>
      </c>
      <c r="C192" s="31"/>
      <c r="D192" s="29">
        <v>232</v>
      </c>
      <c r="E192" s="74" t="e">
        <f t="shared" si="2"/>
        <v>#DIV/0!</v>
      </c>
    </row>
    <row r="193" spans="1:5" ht="31.5" customHeight="1">
      <c r="A193" s="23" t="s">
        <v>81</v>
      </c>
      <c r="B193" s="30" t="s">
        <v>140</v>
      </c>
      <c r="C193" s="31"/>
      <c r="D193" s="29">
        <v>1739</v>
      </c>
      <c r="E193" s="74" t="e">
        <f t="shared" si="2"/>
        <v>#DIV/0!</v>
      </c>
    </row>
    <row r="194" spans="1:5" ht="31.5">
      <c r="A194" s="23" t="s">
        <v>368</v>
      </c>
      <c r="B194" s="30" t="s">
        <v>140</v>
      </c>
      <c r="C194" s="31"/>
      <c r="D194" s="29">
        <v>1078</v>
      </c>
      <c r="E194" s="74" t="e">
        <f t="shared" si="2"/>
        <v>#DIV/0!</v>
      </c>
    </row>
    <row r="195" spans="1:5" ht="66" customHeight="1">
      <c r="A195" s="23" t="s">
        <v>369</v>
      </c>
      <c r="B195" s="30" t="s">
        <v>140</v>
      </c>
      <c r="C195" s="31"/>
      <c r="D195" s="29">
        <v>0</v>
      </c>
      <c r="E195" s="74" t="e">
        <f t="shared" si="2"/>
        <v>#DIV/0!</v>
      </c>
    </row>
    <row r="196" spans="1:5" ht="31.5">
      <c r="A196" s="138" t="s">
        <v>82</v>
      </c>
      <c r="B196" s="30" t="s">
        <v>140</v>
      </c>
      <c r="C196" s="31"/>
      <c r="D196" s="29">
        <v>37</v>
      </c>
      <c r="E196" s="74" t="e">
        <f t="shared" si="2"/>
        <v>#DIV/0!</v>
      </c>
    </row>
    <row r="197" spans="1:5" ht="66" customHeight="1">
      <c r="A197" s="138" t="s">
        <v>83</v>
      </c>
      <c r="B197" s="30" t="s">
        <v>140</v>
      </c>
      <c r="C197" s="31"/>
      <c r="D197" s="29">
        <v>62</v>
      </c>
      <c r="E197" s="74" t="e">
        <f t="shared" si="2"/>
        <v>#DIV/0!</v>
      </c>
    </row>
    <row r="198" spans="1:5" ht="47.25">
      <c r="A198" s="23" t="s">
        <v>142</v>
      </c>
      <c r="B198" s="30" t="s">
        <v>140</v>
      </c>
      <c r="C198" s="31"/>
      <c r="D198" s="29">
        <v>3235</v>
      </c>
      <c r="E198" s="74" t="e">
        <f t="shared" si="2"/>
        <v>#DIV/0!</v>
      </c>
    </row>
    <row r="199" spans="1:5" ht="47.25">
      <c r="A199" s="23" t="s">
        <v>143</v>
      </c>
      <c r="B199" s="30" t="s">
        <v>140</v>
      </c>
      <c r="C199" s="31"/>
      <c r="D199" s="29">
        <v>5863</v>
      </c>
      <c r="E199" s="74" t="e">
        <f>(D199/C199)*100</f>
        <v>#DIV/0!</v>
      </c>
    </row>
    <row r="200" spans="1:5" ht="31.5">
      <c r="A200" s="35" t="s">
        <v>67</v>
      </c>
      <c r="B200" s="30" t="s">
        <v>140</v>
      </c>
      <c r="C200" s="31"/>
      <c r="D200" s="29">
        <v>196</v>
      </c>
      <c r="E200" s="74" t="e">
        <f>(D200/C200)*100</f>
        <v>#DIV/0!</v>
      </c>
    </row>
    <row r="201" spans="1:5" ht="66" customHeight="1">
      <c r="A201" s="44" t="s">
        <v>244</v>
      </c>
      <c r="B201" s="45" t="s">
        <v>245</v>
      </c>
      <c r="C201" s="29">
        <f>SUM(C202)</f>
        <v>0</v>
      </c>
      <c r="D201" s="29">
        <f>SUM(D202)</f>
        <v>15000</v>
      </c>
      <c r="E201" s="74" t="e">
        <f t="shared" si="2"/>
        <v>#DIV/0!</v>
      </c>
    </row>
    <row r="202" spans="1:5" ht="66" customHeight="1">
      <c r="A202" s="3" t="s">
        <v>144</v>
      </c>
      <c r="B202" s="30" t="s">
        <v>145</v>
      </c>
      <c r="C202" s="31"/>
      <c r="D202" s="29">
        <v>15000</v>
      </c>
      <c r="E202" s="74" t="e">
        <f t="shared" si="2"/>
        <v>#DIV/0!</v>
      </c>
    </row>
    <row r="203" spans="1:5" ht="78.75">
      <c r="A203" s="44" t="s">
        <v>246</v>
      </c>
      <c r="B203" s="45" t="s">
        <v>247</v>
      </c>
      <c r="C203" s="29">
        <f>SUM(C204)</f>
        <v>0</v>
      </c>
      <c r="D203" s="29">
        <f>SUM(D204)</f>
        <v>16186</v>
      </c>
      <c r="E203" s="74" t="e">
        <f t="shared" si="2"/>
        <v>#DIV/0!</v>
      </c>
    </row>
    <row r="204" spans="1:5" ht="66" customHeight="1">
      <c r="A204" s="4" t="s">
        <v>146</v>
      </c>
      <c r="B204" s="30" t="s">
        <v>147</v>
      </c>
      <c r="C204" s="31"/>
      <c r="D204" s="29">
        <v>16186</v>
      </c>
      <c r="E204" s="74" t="e">
        <f t="shared" si="2"/>
        <v>#DIV/0!</v>
      </c>
    </row>
    <row r="205" spans="1:5" ht="31.5">
      <c r="A205" s="6" t="s">
        <v>105</v>
      </c>
      <c r="B205" s="30" t="s">
        <v>103</v>
      </c>
      <c r="C205" s="31">
        <f>C206</f>
        <v>0</v>
      </c>
      <c r="D205" s="29">
        <f>D206</f>
        <v>0</v>
      </c>
      <c r="E205" s="74" t="e">
        <f t="shared" si="2"/>
        <v>#DIV/0!</v>
      </c>
    </row>
    <row r="206" spans="1:5" ht="31.5">
      <c r="A206" s="6" t="s">
        <v>106</v>
      </c>
      <c r="B206" s="30" t="s">
        <v>104</v>
      </c>
      <c r="C206" s="31"/>
      <c r="D206" s="29">
        <v>0</v>
      </c>
      <c r="E206" s="74" t="e">
        <f t="shared" si="2"/>
        <v>#DIV/0!</v>
      </c>
    </row>
    <row r="207" spans="1:5" ht="15.75">
      <c r="A207" s="54" t="s">
        <v>248</v>
      </c>
      <c r="B207" s="61" t="s">
        <v>249</v>
      </c>
      <c r="C207" s="29">
        <f>SUM(C208)</f>
        <v>0</v>
      </c>
      <c r="D207" s="29">
        <f>SUM(D208)</f>
        <v>433761</v>
      </c>
      <c r="E207" s="74" t="e">
        <f t="shared" si="2"/>
        <v>#DIV/0!</v>
      </c>
    </row>
    <row r="208" spans="1:5" ht="15.75">
      <c r="A208" s="3" t="s">
        <v>148</v>
      </c>
      <c r="B208" s="30" t="s">
        <v>149</v>
      </c>
      <c r="C208" s="29">
        <f>C209</f>
        <v>0</v>
      </c>
      <c r="D208" s="29">
        <f>D209+D210+D211+D212</f>
        <v>433761</v>
      </c>
      <c r="E208" s="74" t="e">
        <f t="shared" si="2"/>
        <v>#DIV/0!</v>
      </c>
    </row>
    <row r="209" spans="1:5" ht="47.25">
      <c r="A209" s="139" t="s">
        <v>84</v>
      </c>
      <c r="B209" s="30" t="s">
        <v>149</v>
      </c>
      <c r="C209" s="31"/>
      <c r="D209" s="31">
        <v>388593</v>
      </c>
      <c r="E209" s="74" t="e">
        <f t="shared" si="2"/>
        <v>#DIV/0!</v>
      </c>
    </row>
    <row r="210" spans="1:5" ht="63">
      <c r="A210" s="138" t="s">
        <v>85</v>
      </c>
      <c r="B210" s="30" t="s">
        <v>149</v>
      </c>
      <c r="C210" s="31"/>
      <c r="D210" s="31">
        <v>4917</v>
      </c>
      <c r="E210" s="74"/>
    </row>
    <row r="211" spans="1:5" ht="31.5">
      <c r="A211" s="138" t="s">
        <v>52</v>
      </c>
      <c r="B211" s="30" t="s">
        <v>149</v>
      </c>
      <c r="C211" s="31"/>
      <c r="D211" s="31">
        <v>38444</v>
      </c>
      <c r="E211" s="74"/>
    </row>
    <row r="212" spans="1:5" ht="47.25">
      <c r="A212" s="138" t="s">
        <v>53</v>
      </c>
      <c r="B212" s="30" t="s">
        <v>149</v>
      </c>
      <c r="C212" s="31"/>
      <c r="D212" s="31">
        <v>1807</v>
      </c>
      <c r="E212" s="74"/>
    </row>
    <row r="213" spans="1:5" ht="12" customHeight="1">
      <c r="A213" s="23"/>
      <c r="B213" s="30"/>
      <c r="C213" s="31"/>
      <c r="D213" s="29"/>
      <c r="E213" s="74"/>
    </row>
    <row r="214" spans="1:5" ht="15.75">
      <c r="A214" s="25" t="s">
        <v>150</v>
      </c>
      <c r="B214" s="17" t="s">
        <v>152</v>
      </c>
      <c r="C214" s="18" t="e">
        <f>SUM(#REF!,C215,#REF!,#REF!)</f>
        <v>#REF!</v>
      </c>
      <c r="D214" s="18">
        <f>D215</f>
        <v>0</v>
      </c>
      <c r="E214" s="78" t="e">
        <f t="shared" si="2"/>
        <v>#REF!</v>
      </c>
    </row>
    <row r="215" spans="1:5" ht="63">
      <c r="A215" s="3" t="s">
        <v>262</v>
      </c>
      <c r="B215" s="30" t="s">
        <v>250</v>
      </c>
      <c r="C215" s="29">
        <f>SUM(C216)</f>
        <v>0</v>
      </c>
      <c r="D215" s="29">
        <f>SUM(D216)</f>
        <v>0</v>
      </c>
      <c r="E215" s="74" t="e">
        <f t="shared" si="2"/>
        <v>#DIV/0!</v>
      </c>
    </row>
    <row r="216" spans="1:5" ht="47.25">
      <c r="A216" s="3" t="s">
        <v>156</v>
      </c>
      <c r="B216" s="30" t="s">
        <v>155</v>
      </c>
      <c r="C216" s="31"/>
      <c r="D216" s="29">
        <v>0</v>
      </c>
      <c r="E216" s="74" t="e">
        <f t="shared" si="2"/>
        <v>#DIV/0!</v>
      </c>
    </row>
    <row r="217" spans="1:5" ht="12" customHeight="1">
      <c r="A217" s="23"/>
      <c r="B217" s="21"/>
      <c r="C217" s="72"/>
      <c r="D217" s="32"/>
      <c r="E217" s="74"/>
    </row>
    <row r="218" spans="1:5" ht="31.5">
      <c r="A218" s="55" t="s">
        <v>344</v>
      </c>
      <c r="B218" s="17" t="s">
        <v>157</v>
      </c>
      <c r="C218" s="57">
        <f>SUM(C219)</f>
        <v>0</v>
      </c>
      <c r="D218" s="57">
        <f>SUM(D219)</f>
        <v>539</v>
      </c>
      <c r="E218" s="78" t="e">
        <f t="shared" si="2"/>
        <v>#DIV/0!</v>
      </c>
    </row>
    <row r="219" spans="1:5" ht="31.5">
      <c r="A219" s="11" t="s">
        <v>254</v>
      </c>
      <c r="B219" s="36" t="s">
        <v>255</v>
      </c>
      <c r="C219" s="58">
        <f>SUM(C220)</f>
        <v>0</v>
      </c>
      <c r="D219" s="58">
        <f>SUM(D220)</f>
        <v>539</v>
      </c>
      <c r="E219" s="74" t="e">
        <f t="shared" si="2"/>
        <v>#DIV/0!</v>
      </c>
    </row>
    <row r="220" spans="1:5" ht="31.5">
      <c r="A220" s="11" t="s">
        <v>158</v>
      </c>
      <c r="B220" s="36" t="s">
        <v>160</v>
      </c>
      <c r="C220" s="58">
        <f>C221</f>
        <v>0</v>
      </c>
      <c r="D220" s="58">
        <f>D221</f>
        <v>539</v>
      </c>
      <c r="E220" s="74" t="e">
        <f t="shared" si="2"/>
        <v>#DIV/0!</v>
      </c>
    </row>
    <row r="221" spans="1:5" ht="63">
      <c r="A221" s="35" t="s">
        <v>159</v>
      </c>
      <c r="B221" s="36" t="s">
        <v>160</v>
      </c>
      <c r="C221" s="70"/>
      <c r="D221" s="58">
        <v>539</v>
      </c>
      <c r="E221" s="74" t="e">
        <f t="shared" si="2"/>
        <v>#DIV/0!</v>
      </c>
    </row>
    <row r="222" spans="1:5" ht="12" customHeight="1">
      <c r="A222" s="33"/>
      <c r="B222" s="117"/>
      <c r="C222" s="85"/>
      <c r="D222" s="34"/>
      <c r="E222" s="73"/>
    </row>
    <row r="223" spans="1:5" ht="32.25" customHeight="1">
      <c r="A223" s="15" t="s">
        <v>125</v>
      </c>
      <c r="B223" s="51" t="s">
        <v>54</v>
      </c>
      <c r="C223" s="37">
        <f>SUM(C224)</f>
        <v>0</v>
      </c>
      <c r="D223" s="37">
        <f>SUM(D224)</f>
        <v>-10325</v>
      </c>
      <c r="E223" s="78" t="e">
        <f>(D223/C223)*100</f>
        <v>#DIV/0!</v>
      </c>
    </row>
    <row r="224" spans="1:5" ht="47.25">
      <c r="A224" s="4" t="s">
        <v>161</v>
      </c>
      <c r="B224" s="30" t="s">
        <v>55</v>
      </c>
      <c r="C224" s="67"/>
      <c r="D224" s="38">
        <v>-10325</v>
      </c>
      <c r="E224" s="74" t="e">
        <f>(D224/C224)*100</f>
        <v>#DIV/0!</v>
      </c>
    </row>
    <row r="225" spans="1:5" ht="12" customHeight="1">
      <c r="A225" s="99"/>
      <c r="B225" s="100"/>
      <c r="C225" s="101"/>
      <c r="D225" s="102"/>
      <c r="E225" s="103"/>
    </row>
    <row r="226" spans="1:5" ht="16.5" customHeight="1">
      <c r="A226" s="104" t="s">
        <v>153</v>
      </c>
      <c r="B226" s="118"/>
      <c r="C226" s="105" t="e">
        <f>SUM(C15,C165)</f>
        <v>#REF!</v>
      </c>
      <c r="D226" s="105">
        <f>SUM(D15,D165)</f>
        <v>1482259</v>
      </c>
      <c r="E226" s="106" t="e">
        <f t="shared" si="2"/>
        <v>#REF!</v>
      </c>
    </row>
  </sheetData>
  <sheetProtection/>
  <mergeCells count="9">
    <mergeCell ref="A11:D11"/>
    <mergeCell ref="B1:D1"/>
    <mergeCell ref="B2:D2"/>
    <mergeCell ref="B3:D3"/>
    <mergeCell ref="B4:D4"/>
    <mergeCell ref="A6:D6"/>
    <mergeCell ref="A7:D7"/>
    <mergeCell ref="A8:D8"/>
    <mergeCell ref="A10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2012-04-11T12:14:00Z</cp:lastPrinted>
  <dcterms:created xsi:type="dcterms:W3CDTF">2001-10-29T11:15:23Z</dcterms:created>
  <dcterms:modified xsi:type="dcterms:W3CDTF">2012-04-25T08:08:12Z</dcterms:modified>
  <cp:category/>
  <cp:version/>
  <cp:contentType/>
  <cp:contentStatus/>
</cp:coreProperties>
</file>